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rehand\Dropbox\22096KP2 Männikjärve matkarada\Tellijale\Kululoend\"/>
    </mc:Choice>
  </mc:AlternateContent>
  <xr:revisionPtr revIDLastSave="0" documentId="13_ncr:1_{5D3865EE-361B-43A8-B703-A5533269B8E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ululoend" sheetId="21" r:id="rId1"/>
    <sheet name="J02 Laudtee" sheetId="2" r:id="rId2"/>
    <sheet name="J03 Laudtee laiendus" sheetId="25" r:id="rId3"/>
    <sheet name="J04 Pontoonsild" sheetId="18" r:id="rId4"/>
    <sheet name="J05 Sillad 5 m" sheetId="26" r:id="rId5"/>
    <sheet name="J06 Sillad 7m " sheetId="23" r:id="rId6"/>
    <sheet name="J07 Suur infotahvel" sheetId="10" r:id="rId7"/>
    <sheet name="J08 Väike infotahvel" sheetId="4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8" l="1"/>
  <c r="E32" i="23"/>
  <c r="E31" i="23"/>
  <c r="E29" i="23"/>
  <c r="E13" i="23"/>
  <c r="E12" i="23"/>
  <c r="E10" i="23"/>
  <c r="E31" i="26"/>
  <c r="E12" i="26"/>
  <c r="E24" i="18"/>
  <c r="E23" i="18"/>
  <c r="E14" i="18"/>
  <c r="E15" i="18" s="1"/>
  <c r="E12" i="18"/>
  <c r="E10" i="18"/>
  <c r="E9" i="18"/>
  <c r="E7" i="18"/>
  <c r="E5" i="25"/>
  <c r="E9" i="2"/>
  <c r="E7" i="2"/>
  <c r="E4" i="10"/>
  <c r="E8" i="2"/>
  <c r="A8" i="21"/>
  <c r="A9" i="21" s="1"/>
  <c r="A10" i="21" s="1"/>
  <c r="A11" i="21" s="1"/>
  <c r="A12" i="21" s="1"/>
  <c r="A15" i="21" s="1"/>
  <c r="A16" i="21" s="1"/>
  <c r="A13" i="21" l="1"/>
  <c r="A14" i="21" s="1"/>
</calcChain>
</file>

<file path=xl/sharedStrings.xml><?xml version="1.0" encoding="utf-8"?>
<sst xmlns="http://schemas.openxmlformats.org/spreadsheetml/2006/main" count="564" uniqueCount="158">
  <si>
    <t>Jrk</t>
  </si>
  <si>
    <t>Nimetus</t>
  </si>
  <si>
    <t>Mark, ristlõige</t>
  </si>
  <si>
    <t>Mõõtühik</t>
  </si>
  <si>
    <t>Kogus</t>
  </si>
  <si>
    <t>Märkused</t>
  </si>
  <si>
    <t>Betoon</t>
  </si>
  <si>
    <t>C25/30</t>
  </si>
  <si>
    <t>m³</t>
  </si>
  <si>
    <t>tk</t>
  </si>
  <si>
    <t>jm</t>
  </si>
  <si>
    <t>Puitpruss</t>
  </si>
  <si>
    <t>m²</t>
  </si>
  <si>
    <t>Sügavimmutatud klass 4, pruun immutus</t>
  </si>
  <si>
    <t>kogus</t>
  </si>
  <si>
    <t>ühik</t>
  </si>
  <si>
    <t>Artikkel</t>
  </si>
  <si>
    <t>Suur infotahvel</t>
  </si>
  <si>
    <t>Väike infotahvel</t>
  </si>
  <si>
    <t>Laudtee</t>
  </si>
  <si>
    <t>Likvideeritavad objektid</t>
  </si>
  <si>
    <t>Laudtee kogupikkus</t>
  </si>
  <si>
    <t>Veekindel vineer</t>
  </si>
  <si>
    <t>sügavimmutatus (pruun immutus)</t>
  </si>
  <si>
    <t>Metallist ankur</t>
  </si>
  <si>
    <t>Materjalide spetsifikatsioon  - Suur infotahvel joonis 7</t>
  </si>
  <si>
    <t>min. pikkus 1200 mm</t>
  </si>
  <si>
    <t>Ptk 2.3.1.</t>
  </si>
  <si>
    <t>Ptk 2.3.2. ja joonis nr 2</t>
  </si>
  <si>
    <t>Laudtee laiendus</t>
  </si>
  <si>
    <t>Ptk 2.3.4. ja joonis nr 4</t>
  </si>
  <si>
    <t>Pontoonrada (pontoonsild)</t>
  </si>
  <si>
    <t>Sild 1,2x5,0 m</t>
  </si>
  <si>
    <t>Sild 1,5x5,0 m</t>
  </si>
  <si>
    <t>Sild 1,2x7,0 m</t>
  </si>
  <si>
    <t>Sild 1,5x7,0 m</t>
  </si>
  <si>
    <t>Ptk 2.3.5. ja joonis nr 5</t>
  </si>
  <si>
    <t>Ptk 2.3.5. ja joonis nr 6</t>
  </si>
  <si>
    <t>Ptk 2.3.3. ja joonis nr 3</t>
  </si>
  <si>
    <t>Ptk 2.3.6. ja joonis nr 7</t>
  </si>
  <si>
    <t>Ptk 2.3.6. ja joonis nr 8</t>
  </si>
  <si>
    <t>Hakkepuidurada geocell võrguga laius 90 cm</t>
  </si>
  <si>
    <t>Suur infotavel</t>
  </si>
  <si>
    <t xml:space="preserve">Sild </t>
  </si>
  <si>
    <t>4 ca 5 m pikkust ning 3 ca 7 m pikkust silda.
Eemaldada sillad koos tugipostidega</t>
  </si>
  <si>
    <t>laius 60 cm (uue pontoonsilla asukohas), eemaldada koos vanade postidega</t>
  </si>
  <si>
    <t>Materjalide spetsifikatsioon - laudtee joonis 2</t>
  </si>
  <si>
    <t>Männikjärve raba õpperaja rekonstrueerimise projekt AB Artes Terrae OÜ töö nr 22096KP2</t>
  </si>
  <si>
    <t>Laudtee tugitala</t>
  </si>
  <si>
    <t>150x150x1000</t>
  </si>
  <si>
    <t>laiematele kohtadele - kokku 5 laiemat kohta</t>
  </si>
  <si>
    <t>150x150x1500</t>
  </si>
  <si>
    <t>50x200 mm</t>
  </si>
  <si>
    <t>Libisemisvastane terasvõrk</t>
  </si>
  <si>
    <t>Ebastabiilsel alusel olevad lisatalad (ca 25%) - talade hulk selgub ehitusel</t>
  </si>
  <si>
    <t>kuumtsingitud</t>
  </si>
  <si>
    <t>0,95x20 m</t>
  </si>
  <si>
    <t>0,5x500 m</t>
  </si>
  <si>
    <t>Materjalide spetsifikatsioon - laudtee laiendus joonis 3</t>
  </si>
  <si>
    <t>100x150x1940 mm</t>
  </si>
  <si>
    <t>Ühel laiendusel 4 tala. Sügavimmutatud klass 4, pruun immutus</t>
  </si>
  <si>
    <t>Ühel laiendusel 8 tk. Metallist kuumtsingitud vai. Kruvivaiade pikkus oleneb pinnasest, minimaalselt peab kruvivai ulatuma maa sisse 1,2 m ja ulatuma kandvasse aluskihti. Kruvivaiade pikkuse määramiseks teha proovipaigaldus(ed).</t>
  </si>
  <si>
    <t>1360x4900 mm</t>
  </si>
  <si>
    <t>Kruvivai koos talakingaga</t>
  </si>
  <si>
    <t>Materjalide spetsifikatsioon - pontoonsild joonis 4</t>
  </si>
  <si>
    <t>Pontoonslid</t>
  </si>
  <si>
    <t>kogupikkus 43,4 m</t>
  </si>
  <si>
    <t>Pontoon</t>
  </si>
  <si>
    <t>ø 400 mm L=3400 mm</t>
  </si>
  <si>
    <t>100x200 mm</t>
  </si>
  <si>
    <t>Kinnituskõrvadega (prussile 100x200 mm) pontoonid hkplast.ee</t>
  </si>
  <si>
    <t>100x200x1200 mm</t>
  </si>
  <si>
    <t>Pontoonsilla tugitala</t>
  </si>
  <si>
    <t>Pontoonsilla käsipuu post</t>
  </si>
  <si>
    <t>100x100x1200 mm</t>
  </si>
  <si>
    <t>Pontoonsilla käsipuu</t>
  </si>
  <si>
    <t>Sügavimmutatud klass 4, pruun immutus, hööveldatud</t>
  </si>
  <si>
    <t>145x45 mm</t>
  </si>
  <si>
    <t>Pontoonsilla käsipuu vahepuu</t>
  </si>
  <si>
    <t>70x45 mm</t>
  </si>
  <si>
    <t>Pontoonsilla laudis</t>
  </si>
  <si>
    <t>50x150 mm</t>
  </si>
  <si>
    <t>Liigendkaldtee tugitala</t>
  </si>
  <si>
    <t>100x200x3000 mm</t>
  </si>
  <si>
    <t>Liigendkaldtee laudis</t>
  </si>
  <si>
    <t>Liigendkaldtee käsipuu post</t>
  </si>
  <si>
    <t>Liigendkaldtee käsipuu</t>
  </si>
  <si>
    <t>Liigendkaldtee käsipuu vahepuu</t>
  </si>
  <si>
    <t>laius 1000 mm</t>
  </si>
  <si>
    <t>Poldikomplekt</t>
  </si>
  <si>
    <t>8x180 mm</t>
  </si>
  <si>
    <t>12x230 mm</t>
  </si>
  <si>
    <t>12x170 mm</t>
  </si>
  <si>
    <t>Naelad laudise ja käsipuu kinnitamiseks</t>
  </si>
  <si>
    <t>komplekt</t>
  </si>
  <si>
    <t>Materjalide spetsifikatsioon - sild 1,2x5,0 m joonis 5</t>
  </si>
  <si>
    <t>Silla tugitala</t>
  </si>
  <si>
    <t>100x200x4800 mm</t>
  </si>
  <si>
    <t>Silla otsatala</t>
  </si>
  <si>
    <t>100x200x1000</t>
  </si>
  <si>
    <t>Metallist kuumtsingitud vai. Kruvivaiade pikkus oleneb pinnasest, minimaalselt peab kruvivai ulatuma maa sisse 1,2 m ja ulatuma kandvasse aluskihti. Kruvivaiade pikkuse määramiseks teha proovipaigaldus(ed).</t>
  </si>
  <si>
    <t>50x200x1000 mm</t>
  </si>
  <si>
    <t>Silla käsipuu post</t>
  </si>
  <si>
    <t>Silla käsipuu</t>
  </si>
  <si>
    <t>Silla käsipuu vahepuu</t>
  </si>
  <si>
    <t>1000x5000 mm</t>
  </si>
  <si>
    <t>Veekindel filmvineer</t>
  </si>
  <si>
    <t>Distantsliist</t>
  </si>
  <si>
    <t>22 mm paksus</t>
  </si>
  <si>
    <t>50x50x200 mm</t>
  </si>
  <si>
    <t>Materjalide spetsifikatsioon - sild 1,5x5,0 m joonis 5</t>
  </si>
  <si>
    <t>100x200x1500</t>
  </si>
  <si>
    <t>50x200x1500 mm</t>
  </si>
  <si>
    <t>1500x5000 mm</t>
  </si>
  <si>
    <t>Materjalide spetsifikatsioon - sild 1,5x7,0 m joonis 6</t>
  </si>
  <si>
    <t>Materjalide spetsifikatsioon - sild 1,2x7,0 m joonis 6</t>
  </si>
  <si>
    <t>100x200x3400 mm</t>
  </si>
  <si>
    <t>1000x7000 mm</t>
  </si>
  <si>
    <t>1500x7000 mm</t>
  </si>
  <si>
    <t>vundament - vuneerimine mineraalpinnases</t>
  </si>
  <si>
    <t>150x830x8 mm</t>
  </si>
  <si>
    <t>keskkonnaklass C4 - kasutatakse betoneerimisel</t>
  </si>
  <si>
    <t>Nelikanttoru</t>
  </si>
  <si>
    <t>50x200x2170 mm</t>
  </si>
  <si>
    <t>50x200x1620 mm</t>
  </si>
  <si>
    <t>1500x1000x22</t>
  </si>
  <si>
    <t>Materjalide spetsifikatsioon  - Suur infotahvel joonis 8</t>
  </si>
  <si>
    <t>Kinnitus laudtee külge</t>
  </si>
  <si>
    <t>50x200x1154 mm</t>
  </si>
  <si>
    <t>100x100x200 mm</t>
  </si>
  <si>
    <t>350x450x22</t>
  </si>
  <si>
    <t>50x200x1954 mm</t>
  </si>
  <si>
    <t>Kinnitusvahendid</t>
  </si>
  <si>
    <t>Betoonvundament (mineraalne pinnas)</t>
  </si>
  <si>
    <t>Kinnitusvahendite komplekt</t>
  </si>
  <si>
    <t>Kaldtee liigendühendus</t>
  </si>
  <si>
    <t>1000x700x22 mm</t>
  </si>
  <si>
    <t>Pruss</t>
  </si>
  <si>
    <t>100x100x2000 mm</t>
  </si>
  <si>
    <t>Laudis</t>
  </si>
  <si>
    <t>50x150x1000 mm</t>
  </si>
  <si>
    <t>Rattad (kaldteele)</t>
  </si>
  <si>
    <t>Kruvivai vundament (ebastabiilne pinnas)</t>
  </si>
  <si>
    <t>Metallplaat</t>
  </si>
  <si>
    <t>150x5000x8 mm</t>
  </si>
  <si>
    <t xml:space="preserve">keskkonnaklass C4 </t>
  </si>
  <si>
    <t>100x100x550 mm</t>
  </si>
  <si>
    <t>12x120 mm</t>
  </si>
  <si>
    <t>12x100 mm</t>
  </si>
  <si>
    <t>Kinnitus maapinda (puit)</t>
  </si>
  <si>
    <t>Kinnitus maapinda (metallankur)</t>
  </si>
  <si>
    <t>50x200x928 mm</t>
  </si>
  <si>
    <t>Metallankur</t>
  </si>
  <si>
    <t>100x100x1300 mm</t>
  </si>
  <si>
    <t>Koos lambadega, keskkonnakalss c4</t>
  </si>
  <si>
    <t>purustatud kruus</t>
  </si>
  <si>
    <t>tagasitäide</t>
  </si>
  <si>
    <t>Märkus: tarindite mahud on käesolevas failis esitatud eraldi töölehtedel.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</si>
</sst>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zoomScale="130" zoomScaleNormal="130" workbookViewId="0">
      <selection activeCell="J8" sqref="J8"/>
    </sheetView>
  </sheetViews>
  <sheetFormatPr defaultRowHeight="15" x14ac:dyDescent="0.25"/>
  <cols>
    <col min="1" max="1" width="5.42578125" bestFit="1" customWidth="1"/>
    <col min="2" max="2" width="38.140625" bestFit="1" customWidth="1"/>
    <col min="3" max="3" width="5.5703125" bestFit="1" customWidth="1"/>
    <col min="4" max="4" width="4.42578125" bestFit="1" customWidth="1"/>
    <col min="5" max="5" width="64.85546875" bestFit="1" customWidth="1"/>
  </cols>
  <sheetData>
    <row r="1" spans="1:5" x14ac:dyDescent="0.25">
      <c r="A1" s="17" t="s">
        <v>47</v>
      </c>
      <c r="B1" s="17"/>
      <c r="C1" s="17"/>
      <c r="D1" s="17"/>
      <c r="E1" s="17"/>
    </row>
    <row r="2" spans="1:5" s="19" customFormat="1" x14ac:dyDescent="0.25">
      <c r="A2" s="18"/>
      <c r="B2" s="18"/>
      <c r="C2" s="18"/>
      <c r="D2" s="18"/>
      <c r="E2" s="18"/>
    </row>
    <row r="3" spans="1:5" s="19" customFormat="1" x14ac:dyDescent="0.25">
      <c r="A3" s="20" t="s">
        <v>157</v>
      </c>
      <c r="B3" s="18"/>
      <c r="C3" s="18"/>
      <c r="D3" s="18"/>
      <c r="E3" s="18"/>
    </row>
    <row r="4" spans="1:5" s="19" customFormat="1" x14ac:dyDescent="0.25">
      <c r="A4" s="18"/>
      <c r="B4" s="18"/>
      <c r="C4" s="18"/>
      <c r="D4" s="18"/>
      <c r="E4" s="18"/>
    </row>
    <row r="5" spans="1:5" s="19" customFormat="1" x14ac:dyDescent="0.25">
      <c r="A5" s="18"/>
      <c r="B5" s="18"/>
      <c r="C5" s="18"/>
      <c r="D5" s="18"/>
      <c r="E5" s="18"/>
    </row>
    <row r="6" spans="1:5" x14ac:dyDescent="0.25">
      <c r="A6" s="1" t="s">
        <v>0</v>
      </c>
      <c r="B6" s="4" t="s">
        <v>16</v>
      </c>
      <c r="C6" s="1" t="s">
        <v>14</v>
      </c>
      <c r="D6" s="1" t="s">
        <v>15</v>
      </c>
      <c r="E6" s="1" t="s">
        <v>5</v>
      </c>
    </row>
    <row r="7" spans="1:5" x14ac:dyDescent="0.25">
      <c r="A7" s="1">
        <v>1</v>
      </c>
      <c r="B7" s="1" t="s">
        <v>41</v>
      </c>
      <c r="C7" s="1">
        <v>430</v>
      </c>
      <c r="D7" s="1" t="s">
        <v>10</v>
      </c>
      <c r="E7" s="1" t="s">
        <v>27</v>
      </c>
    </row>
    <row r="8" spans="1:5" x14ac:dyDescent="0.25">
      <c r="A8" s="1">
        <f>A7+1</f>
        <v>2</v>
      </c>
      <c r="B8" s="4" t="s">
        <v>19</v>
      </c>
      <c r="C8" s="1">
        <v>520</v>
      </c>
      <c r="D8" s="1" t="s">
        <v>10</v>
      </c>
      <c r="E8" s="8" t="s">
        <v>28</v>
      </c>
    </row>
    <row r="9" spans="1:5" x14ac:dyDescent="0.25">
      <c r="A9" s="1">
        <f t="shared" ref="A9:A16" si="0">A8+1</f>
        <v>3</v>
      </c>
      <c r="B9" s="4" t="s">
        <v>29</v>
      </c>
      <c r="C9" s="1">
        <v>5</v>
      </c>
      <c r="D9" s="1" t="s">
        <v>9</v>
      </c>
      <c r="E9" s="8" t="s">
        <v>38</v>
      </c>
    </row>
    <row r="10" spans="1:5" x14ac:dyDescent="0.25">
      <c r="A10" s="1">
        <f t="shared" si="0"/>
        <v>4</v>
      </c>
      <c r="B10" s="4" t="s">
        <v>31</v>
      </c>
      <c r="C10" s="1">
        <v>1</v>
      </c>
      <c r="D10" s="1" t="s">
        <v>9</v>
      </c>
      <c r="E10" s="8" t="s">
        <v>30</v>
      </c>
    </row>
    <row r="11" spans="1:5" x14ac:dyDescent="0.25">
      <c r="A11" s="1">
        <f t="shared" si="0"/>
        <v>5</v>
      </c>
      <c r="B11" s="4" t="s">
        <v>32</v>
      </c>
      <c r="C11" s="1">
        <v>2</v>
      </c>
      <c r="D11" s="1" t="s">
        <v>9</v>
      </c>
      <c r="E11" s="8" t="s">
        <v>36</v>
      </c>
    </row>
    <row r="12" spans="1:5" x14ac:dyDescent="0.25">
      <c r="A12" s="1">
        <f t="shared" si="0"/>
        <v>6</v>
      </c>
      <c r="B12" s="4" t="s">
        <v>33</v>
      </c>
      <c r="C12" s="1">
        <v>2</v>
      </c>
      <c r="D12" s="1" t="s">
        <v>9</v>
      </c>
      <c r="E12" s="8" t="s">
        <v>36</v>
      </c>
    </row>
    <row r="13" spans="1:5" x14ac:dyDescent="0.25">
      <c r="A13" s="1">
        <f t="shared" si="0"/>
        <v>7</v>
      </c>
      <c r="B13" s="4" t="s">
        <v>34</v>
      </c>
      <c r="C13" s="1">
        <v>1</v>
      </c>
      <c r="D13" s="1" t="s">
        <v>9</v>
      </c>
      <c r="E13" s="8" t="s">
        <v>37</v>
      </c>
    </row>
    <row r="14" spans="1:5" x14ac:dyDescent="0.25">
      <c r="A14" s="1">
        <f t="shared" si="0"/>
        <v>8</v>
      </c>
      <c r="B14" s="4" t="s">
        <v>35</v>
      </c>
      <c r="C14" s="1">
        <v>3</v>
      </c>
      <c r="D14" s="1" t="s">
        <v>9</v>
      </c>
      <c r="E14" s="8" t="s">
        <v>37</v>
      </c>
    </row>
    <row r="15" spans="1:5" x14ac:dyDescent="0.25">
      <c r="A15" s="1">
        <f>A12+1</f>
        <v>7</v>
      </c>
      <c r="B15" s="4" t="s">
        <v>17</v>
      </c>
      <c r="C15" s="1">
        <v>4</v>
      </c>
      <c r="D15" s="1" t="s">
        <v>9</v>
      </c>
      <c r="E15" s="8" t="s">
        <v>39</v>
      </c>
    </row>
    <row r="16" spans="1:5" x14ac:dyDescent="0.25">
      <c r="A16" s="1">
        <f t="shared" si="0"/>
        <v>8</v>
      </c>
      <c r="B16" s="4" t="s">
        <v>18</v>
      </c>
      <c r="C16" s="1">
        <v>8</v>
      </c>
      <c r="D16" s="1" t="s">
        <v>9</v>
      </c>
      <c r="E16" s="8" t="s">
        <v>40</v>
      </c>
    </row>
    <row r="17" spans="1:5" x14ac:dyDescent="0.25">
      <c r="B17" s="3"/>
    </row>
    <row r="18" spans="1:5" x14ac:dyDescent="0.25">
      <c r="A18" s="1"/>
      <c r="B18" s="5" t="s">
        <v>20</v>
      </c>
      <c r="C18" s="1"/>
      <c r="D18" s="1"/>
      <c r="E18" s="1"/>
    </row>
    <row r="19" spans="1:5" x14ac:dyDescent="0.25">
      <c r="A19" s="1">
        <v>1</v>
      </c>
      <c r="B19" s="4" t="s">
        <v>42</v>
      </c>
      <c r="C19" s="1">
        <v>3</v>
      </c>
      <c r="D19" s="1" t="s">
        <v>9</v>
      </c>
      <c r="E19" s="1"/>
    </row>
    <row r="20" spans="1:5" x14ac:dyDescent="0.25">
      <c r="A20" s="1">
        <v>2</v>
      </c>
      <c r="B20" s="4" t="s">
        <v>18</v>
      </c>
      <c r="C20" s="1">
        <v>8</v>
      </c>
      <c r="D20" s="1" t="s">
        <v>9</v>
      </c>
      <c r="E20" s="1"/>
    </row>
    <row r="21" spans="1:5" x14ac:dyDescent="0.25">
      <c r="A21" s="1">
        <v>3</v>
      </c>
      <c r="B21" s="4" t="s">
        <v>19</v>
      </c>
      <c r="C21" s="1">
        <v>48</v>
      </c>
      <c r="D21" s="1" t="s">
        <v>10</v>
      </c>
      <c r="E21" s="1" t="s">
        <v>45</v>
      </c>
    </row>
    <row r="22" spans="1:5" ht="30" x14ac:dyDescent="0.25">
      <c r="A22" s="1">
        <v>4</v>
      </c>
      <c r="B22" s="4" t="s">
        <v>43</v>
      </c>
      <c r="C22" s="1">
        <v>7</v>
      </c>
      <c r="D22" s="1" t="s">
        <v>9</v>
      </c>
      <c r="E22" s="2" t="s">
        <v>44</v>
      </c>
    </row>
    <row r="23" spans="1:5" x14ac:dyDescent="0.25">
      <c r="B23" s="3"/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0"/>
  <sheetViews>
    <sheetView zoomScale="130" zoomScaleNormal="130" workbookViewId="0">
      <selection activeCell="B18" sqref="B18"/>
    </sheetView>
  </sheetViews>
  <sheetFormatPr defaultRowHeight="15" x14ac:dyDescent="0.25"/>
  <cols>
    <col min="1" max="1" width="3.140625" bestFit="1" customWidth="1"/>
    <col min="2" max="2" width="34.140625" bestFit="1" customWidth="1"/>
    <col min="3" max="3" width="12.7109375" bestFit="1" customWidth="1"/>
    <col min="4" max="4" width="8.85546875" bestFit="1" customWidth="1"/>
    <col min="5" max="5" width="5.7109375" bestFit="1" customWidth="1"/>
    <col min="6" max="6" width="61.85546875" bestFit="1" customWidth="1"/>
  </cols>
  <sheetData>
    <row r="1" spans="1:6" x14ac:dyDescent="0.25">
      <c r="A1" s="12" t="s">
        <v>46</v>
      </c>
      <c r="B1" s="12"/>
      <c r="C1" s="12"/>
      <c r="D1" s="12"/>
      <c r="E1" s="12"/>
      <c r="F1" s="12"/>
    </row>
    <row r="2" spans="1:6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25">
      <c r="A3" s="8">
        <v>1</v>
      </c>
      <c r="B3" s="8" t="s">
        <v>21</v>
      </c>
      <c r="C3" s="8"/>
      <c r="D3" s="8" t="s">
        <v>10</v>
      </c>
      <c r="E3" s="8">
        <v>520</v>
      </c>
      <c r="F3" s="8"/>
    </row>
    <row r="4" spans="1:6" x14ac:dyDescent="0.25">
      <c r="A4" s="8">
        <v>2</v>
      </c>
      <c r="B4" s="8" t="s">
        <v>48</v>
      </c>
      <c r="C4" s="8" t="s">
        <v>49</v>
      </c>
      <c r="D4" s="8" t="s">
        <v>9</v>
      </c>
      <c r="E4" s="8">
        <v>327</v>
      </c>
      <c r="F4" s="8"/>
    </row>
    <row r="5" spans="1:6" x14ac:dyDescent="0.25">
      <c r="A5" s="8">
        <v>3</v>
      </c>
      <c r="B5" s="8" t="s">
        <v>48</v>
      </c>
      <c r="C5" s="8" t="s">
        <v>51</v>
      </c>
      <c r="D5" s="8" t="s">
        <v>9</v>
      </c>
      <c r="E5" s="8">
        <v>20</v>
      </c>
      <c r="F5" s="8" t="s">
        <v>50</v>
      </c>
    </row>
    <row r="6" spans="1:6" x14ac:dyDescent="0.25">
      <c r="A6" s="8">
        <v>4</v>
      </c>
      <c r="B6" s="8" t="s">
        <v>48</v>
      </c>
      <c r="C6" s="8" t="s">
        <v>49</v>
      </c>
      <c r="D6" s="8" t="s">
        <v>9</v>
      </c>
      <c r="E6" s="8">
        <v>82</v>
      </c>
      <c r="F6" s="8" t="s">
        <v>54</v>
      </c>
    </row>
    <row r="7" spans="1:6" x14ac:dyDescent="0.25">
      <c r="A7" s="8">
        <v>5</v>
      </c>
      <c r="B7" s="8" t="s">
        <v>11</v>
      </c>
      <c r="C7" s="8" t="s">
        <v>52</v>
      </c>
      <c r="D7" s="8" t="s">
        <v>10</v>
      </c>
      <c r="E7" s="9">
        <f>1040+46.5</f>
        <v>1086.5</v>
      </c>
      <c r="F7" s="8" t="s">
        <v>13</v>
      </c>
    </row>
    <row r="8" spans="1:6" x14ac:dyDescent="0.25">
      <c r="A8" s="8">
        <v>6</v>
      </c>
      <c r="B8" s="8" t="s">
        <v>53</v>
      </c>
      <c r="C8" s="8" t="s">
        <v>57</v>
      </c>
      <c r="D8" s="8" t="s">
        <v>9</v>
      </c>
      <c r="E8" s="8">
        <f>E3*2</f>
        <v>1040</v>
      </c>
      <c r="F8" s="8" t="s">
        <v>55</v>
      </c>
    </row>
    <row r="9" spans="1:6" x14ac:dyDescent="0.25">
      <c r="A9" s="8">
        <v>7</v>
      </c>
      <c r="B9" s="8" t="s">
        <v>53</v>
      </c>
      <c r="C9" s="8" t="s">
        <v>56</v>
      </c>
      <c r="D9" s="8" t="s">
        <v>9</v>
      </c>
      <c r="E9" s="8">
        <f>E4*2</f>
        <v>654</v>
      </c>
      <c r="F9" s="8" t="s">
        <v>55</v>
      </c>
    </row>
    <row r="10" spans="1:6" x14ac:dyDescent="0.25">
      <c r="A10" s="8">
        <v>8</v>
      </c>
      <c r="B10" s="8" t="s">
        <v>93</v>
      </c>
      <c r="C10" s="8"/>
      <c r="D10" s="8" t="s">
        <v>94</v>
      </c>
      <c r="E10" s="8">
        <v>1</v>
      </c>
      <c r="F10" s="1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EE64A-6317-41EB-9209-18142A477FD8}">
  <dimension ref="A1:F8"/>
  <sheetViews>
    <sheetView zoomScale="130" zoomScaleNormal="130" workbookViewId="0">
      <selection activeCell="C21" sqref="C21:C22"/>
    </sheetView>
  </sheetViews>
  <sheetFormatPr defaultRowHeight="15" x14ac:dyDescent="0.25"/>
  <cols>
    <col min="1" max="1" width="3.140625" bestFit="1" customWidth="1"/>
    <col min="2" max="2" width="34.140625" bestFit="1" customWidth="1"/>
    <col min="3" max="3" width="18.5703125" bestFit="1" customWidth="1"/>
    <col min="4" max="4" width="8.85546875" bestFit="1" customWidth="1"/>
    <col min="5" max="5" width="5.7109375" bestFit="1" customWidth="1"/>
    <col min="6" max="6" width="61.85546875" bestFit="1" customWidth="1"/>
  </cols>
  <sheetData>
    <row r="1" spans="1:6" x14ac:dyDescent="0.25">
      <c r="A1" s="12" t="s">
        <v>58</v>
      </c>
      <c r="B1" s="12"/>
      <c r="C1" s="12"/>
      <c r="D1" s="12"/>
      <c r="E1" s="12"/>
      <c r="F1" s="12"/>
    </row>
    <row r="2" spans="1:6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25">
      <c r="A3" s="8">
        <v>1</v>
      </c>
      <c r="B3" s="8" t="s">
        <v>29</v>
      </c>
      <c r="C3" s="8"/>
      <c r="D3" s="8" t="s">
        <v>9</v>
      </c>
      <c r="E3" s="8">
        <v>5</v>
      </c>
      <c r="F3" s="8"/>
    </row>
    <row r="4" spans="1:6" x14ac:dyDescent="0.25">
      <c r="A4" s="8">
        <v>2</v>
      </c>
      <c r="B4" s="8" t="s">
        <v>48</v>
      </c>
      <c r="C4" s="8" t="s">
        <v>59</v>
      </c>
      <c r="D4" s="8" t="s">
        <v>9</v>
      </c>
      <c r="E4" s="8">
        <v>20</v>
      </c>
      <c r="F4" s="8" t="s">
        <v>60</v>
      </c>
    </row>
    <row r="5" spans="1:6" x14ac:dyDescent="0.25">
      <c r="A5" s="8">
        <v>3</v>
      </c>
      <c r="B5" s="8" t="s">
        <v>11</v>
      </c>
      <c r="C5" s="8" t="s">
        <v>52</v>
      </c>
      <c r="D5" s="8" t="s">
        <v>10</v>
      </c>
      <c r="E5" s="9">
        <f>1040+46.5</f>
        <v>1086.5</v>
      </c>
      <c r="F5" s="8" t="s">
        <v>13</v>
      </c>
    </row>
    <row r="6" spans="1:6" ht="60" x14ac:dyDescent="0.25">
      <c r="A6" s="8">
        <v>4</v>
      </c>
      <c r="B6" s="8" t="s">
        <v>63</v>
      </c>
      <c r="C6" s="8" t="s">
        <v>26</v>
      </c>
      <c r="D6" s="8" t="s">
        <v>9</v>
      </c>
      <c r="E6" s="8">
        <v>40</v>
      </c>
      <c r="F6" s="10" t="s">
        <v>61</v>
      </c>
    </row>
    <row r="7" spans="1:6" x14ac:dyDescent="0.25">
      <c r="A7" s="8">
        <v>5</v>
      </c>
      <c r="B7" s="8" t="s">
        <v>53</v>
      </c>
      <c r="C7" s="8" t="s">
        <v>62</v>
      </c>
      <c r="D7" s="8" t="s">
        <v>9</v>
      </c>
      <c r="E7" s="8">
        <v>1</v>
      </c>
      <c r="F7" s="8" t="s">
        <v>55</v>
      </c>
    </row>
    <row r="8" spans="1:6" x14ac:dyDescent="0.25">
      <c r="A8" s="8">
        <v>6</v>
      </c>
      <c r="B8" s="8" t="s">
        <v>93</v>
      </c>
      <c r="C8" s="8"/>
      <c r="D8" s="8" t="s">
        <v>94</v>
      </c>
      <c r="E8" s="8">
        <v>1</v>
      </c>
      <c r="F8" s="1"/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5"/>
  <sheetViews>
    <sheetView topLeftCell="A3" zoomScale="130" zoomScaleNormal="130" workbookViewId="0">
      <selection activeCell="C31" sqref="C31"/>
    </sheetView>
  </sheetViews>
  <sheetFormatPr defaultRowHeight="15" x14ac:dyDescent="0.25"/>
  <cols>
    <col min="1" max="1" width="3.140625" bestFit="1" customWidth="1"/>
    <col min="2" max="2" width="46.140625" bestFit="1" customWidth="1"/>
    <col min="3" max="3" width="21.85546875" bestFit="1" customWidth="1"/>
    <col min="4" max="4" width="8.85546875" bestFit="1" customWidth="1"/>
    <col min="5" max="5" width="5.85546875" bestFit="1" customWidth="1"/>
    <col min="6" max="6" width="116.5703125" bestFit="1" customWidth="1"/>
  </cols>
  <sheetData>
    <row r="1" spans="1:6" x14ac:dyDescent="0.25">
      <c r="A1" s="12" t="s">
        <v>64</v>
      </c>
      <c r="B1" s="12"/>
      <c r="C1" s="12"/>
      <c r="D1" s="12"/>
      <c r="E1" s="12"/>
      <c r="F1" s="12"/>
    </row>
    <row r="2" spans="1:6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25">
      <c r="A3" s="8">
        <v>1</v>
      </c>
      <c r="B3" s="8" t="s">
        <v>65</v>
      </c>
      <c r="C3" s="8"/>
      <c r="D3" s="8" t="s">
        <v>9</v>
      </c>
      <c r="E3" s="8">
        <v>1</v>
      </c>
      <c r="F3" s="8" t="s">
        <v>66</v>
      </c>
    </row>
    <row r="4" spans="1:6" x14ac:dyDescent="0.25">
      <c r="A4" s="8">
        <v>2</v>
      </c>
      <c r="B4" s="8" t="s">
        <v>67</v>
      </c>
      <c r="C4" s="8" t="s">
        <v>68</v>
      </c>
      <c r="D4" s="8" t="s">
        <v>9</v>
      </c>
      <c r="E4" s="8">
        <v>43</v>
      </c>
      <c r="F4" s="8" t="s">
        <v>70</v>
      </c>
    </row>
    <row r="5" spans="1:6" x14ac:dyDescent="0.25">
      <c r="A5" s="8">
        <v>3</v>
      </c>
      <c r="B5" s="8" t="s">
        <v>72</v>
      </c>
      <c r="C5" s="8" t="s">
        <v>69</v>
      </c>
      <c r="D5" s="8" t="s">
        <v>10</v>
      </c>
      <c r="E5" s="8">
        <v>42.3</v>
      </c>
      <c r="F5" s="8" t="s">
        <v>13</v>
      </c>
    </row>
    <row r="6" spans="1:6" x14ac:dyDescent="0.25">
      <c r="A6" s="8">
        <v>4</v>
      </c>
      <c r="B6" s="8" t="s">
        <v>72</v>
      </c>
      <c r="C6" s="8" t="s">
        <v>71</v>
      </c>
      <c r="D6" s="8" t="s">
        <v>9</v>
      </c>
      <c r="E6" s="8">
        <v>44</v>
      </c>
      <c r="F6" s="8" t="s">
        <v>13</v>
      </c>
    </row>
    <row r="7" spans="1:6" x14ac:dyDescent="0.25">
      <c r="A7" s="8">
        <v>5</v>
      </c>
      <c r="B7" s="8" t="s">
        <v>73</v>
      </c>
      <c r="C7" s="8" t="s">
        <v>74</v>
      </c>
      <c r="D7" s="8" t="s">
        <v>9</v>
      </c>
      <c r="E7" s="8">
        <f>43*2</f>
        <v>86</v>
      </c>
      <c r="F7" s="8" t="s">
        <v>13</v>
      </c>
    </row>
    <row r="8" spans="1:6" x14ac:dyDescent="0.25">
      <c r="A8" s="8">
        <v>6</v>
      </c>
      <c r="B8" s="8" t="s">
        <v>75</v>
      </c>
      <c r="C8" s="8" t="s">
        <v>77</v>
      </c>
      <c r="D8" s="8" t="s">
        <v>10</v>
      </c>
      <c r="E8" s="8">
        <v>85</v>
      </c>
      <c r="F8" s="8" t="s">
        <v>76</v>
      </c>
    </row>
    <row r="9" spans="1:6" x14ac:dyDescent="0.25">
      <c r="A9" s="8">
        <v>7</v>
      </c>
      <c r="B9" s="8" t="s">
        <v>78</v>
      </c>
      <c r="C9" s="8" t="s">
        <v>79</v>
      </c>
      <c r="D9" s="8" t="s">
        <v>10</v>
      </c>
      <c r="E9" s="8">
        <f>E8*3</f>
        <v>255</v>
      </c>
      <c r="F9" s="8" t="s">
        <v>76</v>
      </c>
    </row>
    <row r="10" spans="1:6" x14ac:dyDescent="0.25">
      <c r="A10" s="8">
        <v>8</v>
      </c>
      <c r="B10" s="8" t="s">
        <v>80</v>
      </c>
      <c r="C10" s="8" t="s">
        <v>81</v>
      </c>
      <c r="D10" s="8" t="s">
        <v>10</v>
      </c>
      <c r="E10" s="8">
        <f>5*43</f>
        <v>215</v>
      </c>
      <c r="F10" s="8" t="s">
        <v>13</v>
      </c>
    </row>
    <row r="11" spans="1:6" x14ac:dyDescent="0.25">
      <c r="A11" s="8">
        <v>9</v>
      </c>
      <c r="B11" s="8" t="s">
        <v>82</v>
      </c>
      <c r="C11" s="8" t="s">
        <v>83</v>
      </c>
      <c r="D11" s="8" t="s">
        <v>9</v>
      </c>
      <c r="E11" s="8">
        <v>4</v>
      </c>
      <c r="F11" s="8" t="s">
        <v>13</v>
      </c>
    </row>
    <row r="12" spans="1:6" x14ac:dyDescent="0.25">
      <c r="A12" s="8">
        <v>10</v>
      </c>
      <c r="B12" s="8" t="s">
        <v>84</v>
      </c>
      <c r="C12" s="8" t="s">
        <v>81</v>
      </c>
      <c r="D12" s="8" t="s">
        <v>10</v>
      </c>
      <c r="E12" s="8">
        <f>18+18</f>
        <v>36</v>
      </c>
      <c r="F12" s="8" t="s">
        <v>13</v>
      </c>
    </row>
    <row r="13" spans="1:6" x14ac:dyDescent="0.25">
      <c r="A13" s="8">
        <v>11</v>
      </c>
      <c r="B13" s="8" t="s">
        <v>85</v>
      </c>
      <c r="C13" s="8" t="s">
        <v>74</v>
      </c>
      <c r="D13" s="8" t="s">
        <v>9</v>
      </c>
      <c r="E13" s="8">
        <v>16</v>
      </c>
      <c r="F13" s="8" t="s">
        <v>13</v>
      </c>
    </row>
    <row r="14" spans="1:6" x14ac:dyDescent="0.25">
      <c r="A14" s="8">
        <v>12</v>
      </c>
      <c r="B14" s="8" t="s">
        <v>86</v>
      </c>
      <c r="C14" s="8" t="s">
        <v>77</v>
      </c>
      <c r="D14" s="8" t="s">
        <v>10</v>
      </c>
      <c r="E14" s="8">
        <f>3*4</f>
        <v>12</v>
      </c>
      <c r="F14" s="8" t="s">
        <v>76</v>
      </c>
    </row>
    <row r="15" spans="1:6" x14ac:dyDescent="0.25">
      <c r="A15" s="8">
        <v>13</v>
      </c>
      <c r="B15" s="8" t="s">
        <v>87</v>
      </c>
      <c r="C15" s="8" t="s">
        <v>79</v>
      </c>
      <c r="D15" s="8" t="s">
        <v>10</v>
      </c>
      <c r="E15" s="8">
        <f>E14*3</f>
        <v>36</v>
      </c>
      <c r="F15" s="8" t="s">
        <v>76</v>
      </c>
    </row>
    <row r="16" spans="1:6" x14ac:dyDescent="0.25">
      <c r="A16" s="8">
        <v>14</v>
      </c>
      <c r="B16" s="8" t="s">
        <v>53</v>
      </c>
      <c r="C16" s="8" t="s">
        <v>88</v>
      </c>
      <c r="D16" s="8" t="s">
        <v>10</v>
      </c>
      <c r="E16" s="8">
        <v>50</v>
      </c>
      <c r="F16" s="8" t="s">
        <v>55</v>
      </c>
    </row>
    <row r="17" spans="1:6" x14ac:dyDescent="0.25">
      <c r="A17" s="8">
        <v>15</v>
      </c>
      <c r="B17" s="8" t="s">
        <v>135</v>
      </c>
      <c r="C17" s="8"/>
      <c r="D17" s="8" t="s">
        <v>9</v>
      </c>
      <c r="E17" s="8">
        <v>6</v>
      </c>
      <c r="F17" s="8" t="s">
        <v>55</v>
      </c>
    </row>
    <row r="18" spans="1:6" x14ac:dyDescent="0.25">
      <c r="A18" s="8">
        <v>16</v>
      </c>
      <c r="B18" s="8" t="s">
        <v>22</v>
      </c>
      <c r="C18" s="8" t="s">
        <v>136</v>
      </c>
      <c r="D18" s="8" t="s">
        <v>9</v>
      </c>
      <c r="E18" s="8">
        <v>1</v>
      </c>
      <c r="F18" s="8"/>
    </row>
    <row r="19" spans="1:6" x14ac:dyDescent="0.25">
      <c r="A19" s="8">
        <v>17</v>
      </c>
      <c r="B19" s="8" t="s">
        <v>137</v>
      </c>
      <c r="C19" s="8" t="s">
        <v>138</v>
      </c>
      <c r="D19" s="8" t="s">
        <v>9</v>
      </c>
      <c r="E19" s="8">
        <v>2</v>
      </c>
      <c r="F19" s="8" t="s">
        <v>13</v>
      </c>
    </row>
    <row r="20" spans="1:6" x14ac:dyDescent="0.25">
      <c r="A20" s="8">
        <v>18</v>
      </c>
      <c r="B20" s="8" t="s">
        <v>139</v>
      </c>
      <c r="C20" s="8" t="s">
        <v>140</v>
      </c>
      <c r="D20" s="8" t="s">
        <v>9</v>
      </c>
      <c r="E20" s="8">
        <v>4</v>
      </c>
      <c r="F20" s="8" t="s">
        <v>13</v>
      </c>
    </row>
    <row r="21" spans="1:6" x14ac:dyDescent="0.25">
      <c r="A21" s="8">
        <v>19</v>
      </c>
      <c r="B21" s="8" t="s">
        <v>141</v>
      </c>
      <c r="C21" s="8"/>
      <c r="D21" s="8" t="s">
        <v>9</v>
      </c>
      <c r="E21" s="8">
        <v>2</v>
      </c>
      <c r="F21" s="8"/>
    </row>
    <row r="22" spans="1:6" x14ac:dyDescent="0.25">
      <c r="A22" s="8">
        <v>20</v>
      </c>
      <c r="B22" s="8" t="s">
        <v>89</v>
      </c>
      <c r="C22" s="8" t="s">
        <v>90</v>
      </c>
      <c r="D22" s="8" t="s">
        <v>9</v>
      </c>
      <c r="E22" s="9">
        <f>(86+16)*3</f>
        <v>306</v>
      </c>
      <c r="F22" s="8" t="s">
        <v>55</v>
      </c>
    </row>
    <row r="23" spans="1:6" x14ac:dyDescent="0.25">
      <c r="A23" s="8">
        <v>21</v>
      </c>
      <c r="B23" s="8" t="s">
        <v>89</v>
      </c>
      <c r="C23" s="8" t="s">
        <v>91</v>
      </c>
      <c r="D23" s="8" t="s">
        <v>9</v>
      </c>
      <c r="E23" s="9">
        <f>(86+16)*3</f>
        <v>306</v>
      </c>
      <c r="F23" s="8" t="s">
        <v>55</v>
      </c>
    </row>
    <row r="24" spans="1:6" x14ac:dyDescent="0.25">
      <c r="A24" s="8">
        <v>22</v>
      </c>
      <c r="B24" s="8" t="s">
        <v>89</v>
      </c>
      <c r="C24" s="8" t="s">
        <v>92</v>
      </c>
      <c r="D24" s="8" t="s">
        <v>9</v>
      </c>
      <c r="E24" s="9">
        <f>43*2</f>
        <v>86</v>
      </c>
      <c r="F24" s="8" t="s">
        <v>55</v>
      </c>
    </row>
    <row r="25" spans="1:6" x14ac:dyDescent="0.25">
      <c r="A25" s="8">
        <v>23</v>
      </c>
      <c r="B25" s="8" t="s">
        <v>93</v>
      </c>
      <c r="C25" s="8"/>
      <c r="D25" s="8" t="s">
        <v>94</v>
      </c>
      <c r="E25" s="8">
        <v>1</v>
      </c>
      <c r="F25" s="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4102D-96D4-4A62-820D-7662A7CDE70D}">
  <dimension ref="A1:F35"/>
  <sheetViews>
    <sheetView topLeftCell="D5" zoomScale="130" zoomScaleNormal="130" workbookViewId="0">
      <selection activeCell="F14" sqref="F14"/>
    </sheetView>
  </sheetViews>
  <sheetFormatPr defaultRowHeight="15" x14ac:dyDescent="0.25"/>
  <cols>
    <col min="1" max="1" width="4.7109375" customWidth="1"/>
    <col min="2" max="2" width="24.7109375" bestFit="1" customWidth="1"/>
    <col min="3" max="3" width="18.5703125" bestFit="1" customWidth="1"/>
    <col min="4" max="4" width="9.140625" customWidth="1"/>
    <col min="5" max="5" width="8.42578125" customWidth="1"/>
    <col min="6" max="6" width="176.140625" bestFit="1" customWidth="1"/>
  </cols>
  <sheetData>
    <row r="1" spans="1:6" x14ac:dyDescent="0.25">
      <c r="A1" s="12" t="s">
        <v>95</v>
      </c>
      <c r="B1" s="12"/>
      <c r="C1" s="12"/>
      <c r="D1" s="12"/>
      <c r="E1" s="12"/>
      <c r="F1" s="12"/>
    </row>
    <row r="2" spans="1:6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25">
      <c r="A3" s="8">
        <v>1</v>
      </c>
      <c r="B3" s="8" t="s">
        <v>32</v>
      </c>
      <c r="C3" s="8"/>
      <c r="D3" s="8" t="s">
        <v>9</v>
      </c>
      <c r="E3" s="8">
        <v>2</v>
      </c>
      <c r="F3" s="8"/>
    </row>
    <row r="4" spans="1:6" ht="30" x14ac:dyDescent="0.25">
      <c r="A4" s="8">
        <v>2</v>
      </c>
      <c r="B4" s="8" t="s">
        <v>63</v>
      </c>
      <c r="C4" s="8" t="s">
        <v>26</v>
      </c>
      <c r="D4" s="8" t="s">
        <v>9</v>
      </c>
      <c r="E4" s="8">
        <v>4</v>
      </c>
      <c r="F4" s="10" t="s">
        <v>100</v>
      </c>
    </row>
    <row r="5" spans="1:6" x14ac:dyDescent="0.25">
      <c r="A5" s="8">
        <v>3</v>
      </c>
      <c r="B5" s="8" t="s">
        <v>96</v>
      </c>
      <c r="C5" s="8" t="s">
        <v>97</v>
      </c>
      <c r="D5" s="8" t="s">
        <v>9</v>
      </c>
      <c r="E5" s="8">
        <v>2</v>
      </c>
      <c r="F5" s="8" t="s">
        <v>13</v>
      </c>
    </row>
    <row r="6" spans="1:6" x14ac:dyDescent="0.25">
      <c r="A6" s="8">
        <v>4</v>
      </c>
      <c r="B6" s="8" t="s">
        <v>98</v>
      </c>
      <c r="C6" s="8" t="s">
        <v>99</v>
      </c>
      <c r="D6" s="8" t="s">
        <v>9</v>
      </c>
      <c r="E6" s="8">
        <v>2</v>
      </c>
      <c r="F6" s="8" t="s">
        <v>13</v>
      </c>
    </row>
    <row r="7" spans="1:6" x14ac:dyDescent="0.25">
      <c r="A7" s="8">
        <v>5</v>
      </c>
      <c r="B7" s="8" t="s">
        <v>11</v>
      </c>
      <c r="C7" s="8" t="s">
        <v>101</v>
      </c>
      <c r="D7" s="8" t="s">
        <v>9</v>
      </c>
      <c r="E7" s="9">
        <v>30</v>
      </c>
      <c r="F7" s="8" t="s">
        <v>13</v>
      </c>
    </row>
    <row r="8" spans="1:6" x14ac:dyDescent="0.25">
      <c r="A8" s="8">
        <v>6</v>
      </c>
      <c r="B8" s="8" t="s">
        <v>102</v>
      </c>
      <c r="C8" s="8" t="s">
        <v>74</v>
      </c>
      <c r="D8" s="8" t="s">
        <v>9</v>
      </c>
      <c r="E8" s="8">
        <v>14</v>
      </c>
      <c r="F8" s="8" t="s">
        <v>13</v>
      </c>
    </row>
    <row r="9" spans="1:6" x14ac:dyDescent="0.25">
      <c r="A9" s="8">
        <v>7</v>
      </c>
      <c r="B9" s="8" t="s">
        <v>103</v>
      </c>
      <c r="C9" s="8" t="s">
        <v>77</v>
      </c>
      <c r="D9" s="8" t="s">
        <v>10</v>
      </c>
      <c r="E9" s="8">
        <v>10</v>
      </c>
      <c r="F9" s="8" t="s">
        <v>76</v>
      </c>
    </row>
    <row r="10" spans="1:6" x14ac:dyDescent="0.25">
      <c r="A10" s="8">
        <v>8</v>
      </c>
      <c r="B10" s="8" t="s">
        <v>104</v>
      </c>
      <c r="C10" s="8" t="s">
        <v>79</v>
      </c>
      <c r="D10" s="8" t="s">
        <v>10</v>
      </c>
      <c r="E10" s="8">
        <v>30</v>
      </c>
      <c r="F10" s="8" t="s">
        <v>76</v>
      </c>
    </row>
    <row r="11" spans="1:6" x14ac:dyDescent="0.25">
      <c r="A11" s="8">
        <v>9</v>
      </c>
      <c r="B11" s="8" t="s">
        <v>53</v>
      </c>
      <c r="C11" s="8" t="s">
        <v>105</v>
      </c>
      <c r="D11" s="8" t="s">
        <v>9</v>
      </c>
      <c r="E11" s="8">
        <v>1</v>
      </c>
      <c r="F11" s="8"/>
    </row>
    <row r="12" spans="1:6" x14ac:dyDescent="0.25">
      <c r="A12" s="8">
        <v>10</v>
      </c>
      <c r="B12" s="8" t="s">
        <v>89</v>
      </c>
      <c r="C12" s="8" t="s">
        <v>90</v>
      </c>
      <c r="D12" s="8" t="s">
        <v>9</v>
      </c>
      <c r="E12" s="9">
        <f>14*3</f>
        <v>42</v>
      </c>
      <c r="F12" s="8" t="s">
        <v>55</v>
      </c>
    </row>
    <row r="13" spans="1:6" x14ac:dyDescent="0.25">
      <c r="A13" s="8">
        <v>11</v>
      </c>
      <c r="B13" s="8" t="s">
        <v>89</v>
      </c>
      <c r="C13" s="8" t="s">
        <v>91</v>
      </c>
      <c r="D13" s="8" t="s">
        <v>9</v>
      </c>
      <c r="E13" s="9">
        <v>28</v>
      </c>
      <c r="F13" s="8" t="s">
        <v>55</v>
      </c>
    </row>
    <row r="14" spans="1:6" x14ac:dyDescent="0.25">
      <c r="A14" s="8">
        <v>12</v>
      </c>
      <c r="B14" s="8" t="s">
        <v>93</v>
      </c>
      <c r="C14" s="8"/>
      <c r="D14" s="8" t="s">
        <v>94</v>
      </c>
      <c r="E14" s="8">
        <v>1</v>
      </c>
      <c r="F14" s="8"/>
    </row>
    <row r="15" spans="1:6" x14ac:dyDescent="0.25">
      <c r="A15" s="8">
        <v>13</v>
      </c>
      <c r="B15" s="8" t="s">
        <v>106</v>
      </c>
      <c r="C15" s="8" t="s">
        <v>108</v>
      </c>
      <c r="D15" s="8" t="s">
        <v>12</v>
      </c>
      <c r="E15" s="8">
        <v>1.5</v>
      </c>
      <c r="F15" s="8"/>
    </row>
    <row r="16" spans="1:6" x14ac:dyDescent="0.25">
      <c r="A16" s="8">
        <v>14</v>
      </c>
      <c r="B16" s="8" t="s">
        <v>107</v>
      </c>
      <c r="C16" s="8" t="s">
        <v>109</v>
      </c>
      <c r="D16" s="8" t="s">
        <v>9</v>
      </c>
      <c r="E16" s="8">
        <v>18</v>
      </c>
      <c r="F16" s="8" t="s">
        <v>13</v>
      </c>
    </row>
    <row r="17" spans="1:6" x14ac:dyDescent="0.25">
      <c r="A17" s="6"/>
      <c r="B17" s="6"/>
      <c r="C17" s="6"/>
      <c r="D17" s="6"/>
      <c r="E17" s="6"/>
    </row>
    <row r="18" spans="1:6" x14ac:dyDescent="0.25">
      <c r="A18" s="6"/>
      <c r="B18" s="6"/>
      <c r="C18" s="6"/>
      <c r="D18" s="6"/>
      <c r="E18" s="6"/>
    </row>
    <row r="20" spans="1:6" x14ac:dyDescent="0.25">
      <c r="A20" s="12" t="s">
        <v>110</v>
      </c>
      <c r="B20" s="12"/>
      <c r="C20" s="12"/>
      <c r="D20" s="12"/>
      <c r="E20" s="12"/>
      <c r="F20" s="12"/>
    </row>
    <row r="21" spans="1:6" x14ac:dyDescent="0.25">
      <c r="A21" s="8" t="s">
        <v>0</v>
      </c>
      <c r="B21" s="8" t="s">
        <v>1</v>
      </c>
      <c r="C21" s="8" t="s">
        <v>2</v>
      </c>
      <c r="D21" s="8" t="s">
        <v>3</v>
      </c>
      <c r="E21" s="8" t="s">
        <v>4</v>
      </c>
      <c r="F21" s="8" t="s">
        <v>5</v>
      </c>
    </row>
    <row r="22" spans="1:6" x14ac:dyDescent="0.25">
      <c r="A22" s="8">
        <v>1</v>
      </c>
      <c r="B22" s="8" t="s">
        <v>33</v>
      </c>
      <c r="C22" s="8"/>
      <c r="D22" s="8" t="s">
        <v>9</v>
      </c>
      <c r="E22" s="8">
        <v>2</v>
      </c>
      <c r="F22" s="8"/>
    </row>
    <row r="23" spans="1:6" ht="30" x14ac:dyDescent="0.25">
      <c r="A23" s="8">
        <v>2</v>
      </c>
      <c r="B23" s="8" t="s">
        <v>63</v>
      </c>
      <c r="C23" s="8" t="s">
        <v>26</v>
      </c>
      <c r="D23" s="8" t="s">
        <v>9</v>
      </c>
      <c r="E23" s="8">
        <v>6</v>
      </c>
      <c r="F23" s="10" t="s">
        <v>100</v>
      </c>
    </row>
    <row r="24" spans="1:6" x14ac:dyDescent="0.25">
      <c r="A24" s="8">
        <v>3</v>
      </c>
      <c r="B24" s="8" t="s">
        <v>96</v>
      </c>
      <c r="C24" s="8" t="s">
        <v>97</v>
      </c>
      <c r="D24" s="8" t="s">
        <v>9</v>
      </c>
      <c r="E24" s="8">
        <v>3</v>
      </c>
      <c r="F24" s="8" t="s">
        <v>13</v>
      </c>
    </row>
    <row r="25" spans="1:6" x14ac:dyDescent="0.25">
      <c r="A25" s="8">
        <v>4</v>
      </c>
      <c r="B25" s="8" t="s">
        <v>98</v>
      </c>
      <c r="C25" s="8" t="s">
        <v>111</v>
      </c>
      <c r="D25" s="8" t="s">
        <v>9</v>
      </c>
      <c r="E25" s="8">
        <v>2</v>
      </c>
      <c r="F25" s="8" t="s">
        <v>13</v>
      </c>
    </row>
    <row r="26" spans="1:6" x14ac:dyDescent="0.25">
      <c r="A26" s="8">
        <v>5</v>
      </c>
      <c r="B26" s="8" t="s">
        <v>11</v>
      </c>
      <c r="C26" s="8" t="s">
        <v>112</v>
      </c>
      <c r="D26" s="8" t="s">
        <v>9</v>
      </c>
      <c r="E26" s="9">
        <v>30</v>
      </c>
      <c r="F26" s="8" t="s">
        <v>13</v>
      </c>
    </row>
    <row r="27" spans="1:6" x14ac:dyDescent="0.25">
      <c r="A27" s="8">
        <v>6</v>
      </c>
      <c r="B27" s="8" t="s">
        <v>102</v>
      </c>
      <c r="C27" s="8" t="s">
        <v>74</v>
      </c>
      <c r="D27" s="8" t="s">
        <v>9</v>
      </c>
      <c r="E27" s="8">
        <v>7</v>
      </c>
      <c r="F27" s="8" t="s">
        <v>13</v>
      </c>
    </row>
    <row r="28" spans="1:6" x14ac:dyDescent="0.25">
      <c r="A28" s="8">
        <v>7</v>
      </c>
      <c r="B28" s="8" t="s">
        <v>103</v>
      </c>
      <c r="C28" s="8" t="s">
        <v>77</v>
      </c>
      <c r="D28" s="8" t="s">
        <v>10</v>
      </c>
      <c r="E28" s="8">
        <v>5</v>
      </c>
      <c r="F28" s="8" t="s">
        <v>76</v>
      </c>
    </row>
    <row r="29" spans="1:6" x14ac:dyDescent="0.25">
      <c r="A29" s="8">
        <v>8</v>
      </c>
      <c r="B29" s="8" t="s">
        <v>104</v>
      </c>
      <c r="C29" s="8" t="s">
        <v>79</v>
      </c>
      <c r="D29" s="8" t="s">
        <v>10</v>
      </c>
      <c r="E29" s="8">
        <v>15</v>
      </c>
      <c r="F29" s="8" t="s">
        <v>76</v>
      </c>
    </row>
    <row r="30" spans="1:6" x14ac:dyDescent="0.25">
      <c r="A30" s="8">
        <v>9</v>
      </c>
      <c r="B30" s="8" t="s">
        <v>53</v>
      </c>
      <c r="C30" s="8" t="s">
        <v>113</v>
      </c>
      <c r="D30" s="8" t="s">
        <v>9</v>
      </c>
      <c r="E30" s="8">
        <v>1</v>
      </c>
      <c r="F30" s="8"/>
    </row>
    <row r="31" spans="1:6" x14ac:dyDescent="0.25">
      <c r="A31" s="8">
        <v>10</v>
      </c>
      <c r="B31" s="8" t="s">
        <v>89</v>
      </c>
      <c r="C31" s="8" t="s">
        <v>90</v>
      </c>
      <c r="D31" s="8" t="s">
        <v>9</v>
      </c>
      <c r="E31" s="9">
        <f>7*3</f>
        <v>21</v>
      </c>
      <c r="F31" s="8" t="s">
        <v>55</v>
      </c>
    </row>
    <row r="32" spans="1:6" x14ac:dyDescent="0.25">
      <c r="A32" s="8">
        <v>11</v>
      </c>
      <c r="B32" s="8" t="s">
        <v>89</v>
      </c>
      <c r="C32" s="8" t="s">
        <v>91</v>
      </c>
      <c r="D32" s="8" t="s">
        <v>9</v>
      </c>
      <c r="E32" s="9">
        <v>14</v>
      </c>
      <c r="F32" s="8" t="s">
        <v>55</v>
      </c>
    </row>
    <row r="33" spans="1:6" x14ac:dyDescent="0.25">
      <c r="A33" s="8">
        <v>12</v>
      </c>
      <c r="B33" s="8" t="s">
        <v>93</v>
      </c>
      <c r="C33" s="8"/>
      <c r="D33" s="8" t="s">
        <v>94</v>
      </c>
      <c r="E33" s="8">
        <v>1</v>
      </c>
      <c r="F33" s="8"/>
    </row>
    <row r="34" spans="1:6" x14ac:dyDescent="0.25">
      <c r="A34" s="8">
        <v>13</v>
      </c>
      <c r="B34" s="8" t="s">
        <v>106</v>
      </c>
      <c r="C34" s="8" t="s">
        <v>108</v>
      </c>
      <c r="D34" s="8" t="s">
        <v>12</v>
      </c>
      <c r="E34" s="8">
        <v>1.8</v>
      </c>
      <c r="F34" s="8"/>
    </row>
    <row r="35" spans="1:6" x14ac:dyDescent="0.25">
      <c r="A35" s="8">
        <v>14</v>
      </c>
      <c r="B35" s="8" t="s">
        <v>107</v>
      </c>
      <c r="C35" s="8" t="s">
        <v>109</v>
      </c>
      <c r="D35" s="8" t="s">
        <v>9</v>
      </c>
      <c r="E35" s="8">
        <v>20</v>
      </c>
      <c r="F35" s="8" t="s">
        <v>13</v>
      </c>
    </row>
  </sheetData>
  <mergeCells count="2">
    <mergeCell ref="A1:F1"/>
    <mergeCell ref="A20:F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AF90B-5D3E-4322-8589-94D06CD19425}">
  <sheetPr>
    <tabColor theme="4" tint="0.79998168889431442"/>
  </sheetPr>
  <dimension ref="A1:F40"/>
  <sheetViews>
    <sheetView topLeftCell="B8" zoomScale="130" zoomScaleNormal="130" workbookViewId="0">
      <selection activeCell="B13" sqref="B13:F13"/>
    </sheetView>
  </sheetViews>
  <sheetFormatPr defaultRowHeight="15" x14ac:dyDescent="0.25"/>
  <cols>
    <col min="1" max="1" width="4.7109375" customWidth="1"/>
    <col min="2" max="2" width="24.7109375" bestFit="1" customWidth="1"/>
    <col min="3" max="3" width="18.5703125" bestFit="1" customWidth="1"/>
    <col min="4" max="4" width="9.140625" customWidth="1"/>
    <col min="5" max="5" width="8.42578125" customWidth="1"/>
    <col min="6" max="6" width="176.140625" bestFit="1" customWidth="1"/>
  </cols>
  <sheetData>
    <row r="1" spans="1:6" x14ac:dyDescent="0.25">
      <c r="A1" s="12" t="s">
        <v>115</v>
      </c>
      <c r="B1" s="12"/>
      <c r="C1" s="12"/>
      <c r="D1" s="12"/>
      <c r="E1" s="12"/>
      <c r="F1" s="12"/>
    </row>
    <row r="2" spans="1:6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25">
      <c r="A3" s="8">
        <v>1</v>
      </c>
      <c r="B3" s="8" t="s">
        <v>34</v>
      </c>
      <c r="C3" s="8"/>
      <c r="D3" s="8" t="s">
        <v>9</v>
      </c>
      <c r="E3" s="8">
        <v>1</v>
      </c>
      <c r="F3" s="8"/>
    </row>
    <row r="4" spans="1:6" ht="30" x14ac:dyDescent="0.25">
      <c r="A4" s="8">
        <v>2</v>
      </c>
      <c r="B4" s="8" t="s">
        <v>63</v>
      </c>
      <c r="C4" s="8" t="s">
        <v>26</v>
      </c>
      <c r="D4" s="8" t="s">
        <v>9</v>
      </c>
      <c r="E4" s="8">
        <v>6</v>
      </c>
      <c r="F4" s="10" t="s">
        <v>100</v>
      </c>
    </row>
    <row r="5" spans="1:6" x14ac:dyDescent="0.25">
      <c r="A5" s="8">
        <v>3</v>
      </c>
      <c r="B5" s="8" t="s">
        <v>96</v>
      </c>
      <c r="C5" s="8" t="s">
        <v>116</v>
      </c>
      <c r="D5" s="8" t="s">
        <v>9</v>
      </c>
      <c r="E5" s="8">
        <v>4</v>
      </c>
      <c r="F5" s="8" t="s">
        <v>13</v>
      </c>
    </row>
    <row r="6" spans="1:6" x14ac:dyDescent="0.25">
      <c r="A6" s="8">
        <v>4</v>
      </c>
      <c r="B6" s="8" t="s">
        <v>98</v>
      </c>
      <c r="C6" s="8" t="s">
        <v>99</v>
      </c>
      <c r="D6" s="8" t="s">
        <v>9</v>
      </c>
      <c r="E6" s="8">
        <v>2</v>
      </c>
      <c r="F6" s="8" t="s">
        <v>13</v>
      </c>
    </row>
    <row r="7" spans="1:6" x14ac:dyDescent="0.25">
      <c r="A7" s="8">
        <v>5</v>
      </c>
      <c r="B7" s="8" t="s">
        <v>11</v>
      </c>
      <c r="C7" s="8" t="s">
        <v>101</v>
      </c>
      <c r="D7" s="8" t="s">
        <v>9</v>
      </c>
      <c r="E7" s="9">
        <v>42</v>
      </c>
      <c r="F7" s="8" t="s">
        <v>13</v>
      </c>
    </row>
    <row r="8" spans="1:6" x14ac:dyDescent="0.25">
      <c r="A8" s="8">
        <v>6</v>
      </c>
      <c r="B8" s="8" t="s">
        <v>102</v>
      </c>
      <c r="C8" s="8" t="s">
        <v>74</v>
      </c>
      <c r="D8" s="8" t="s">
        <v>9</v>
      </c>
      <c r="E8" s="8">
        <v>18</v>
      </c>
      <c r="F8" s="8" t="s">
        <v>13</v>
      </c>
    </row>
    <row r="9" spans="1:6" x14ac:dyDescent="0.25">
      <c r="A9" s="8">
        <v>7</v>
      </c>
      <c r="B9" s="8" t="s">
        <v>103</v>
      </c>
      <c r="C9" s="8" t="s">
        <v>77</v>
      </c>
      <c r="D9" s="8" t="s">
        <v>10</v>
      </c>
      <c r="E9" s="8">
        <v>14</v>
      </c>
      <c r="F9" s="8" t="s">
        <v>76</v>
      </c>
    </row>
    <row r="10" spans="1:6" x14ac:dyDescent="0.25">
      <c r="A10" s="8">
        <v>8</v>
      </c>
      <c r="B10" s="8" t="s">
        <v>104</v>
      </c>
      <c r="C10" s="8" t="s">
        <v>79</v>
      </c>
      <c r="D10" s="8" t="s">
        <v>10</v>
      </c>
      <c r="E10" s="8">
        <f>14*3</f>
        <v>42</v>
      </c>
      <c r="F10" s="8" t="s">
        <v>76</v>
      </c>
    </row>
    <row r="11" spans="1:6" x14ac:dyDescent="0.25">
      <c r="A11" s="8">
        <v>9</v>
      </c>
      <c r="B11" s="8" t="s">
        <v>53</v>
      </c>
      <c r="C11" s="8" t="s">
        <v>117</v>
      </c>
      <c r="D11" s="8" t="s">
        <v>9</v>
      </c>
      <c r="E11" s="8">
        <v>1</v>
      </c>
      <c r="F11" s="8"/>
    </row>
    <row r="12" spans="1:6" x14ac:dyDescent="0.25">
      <c r="A12" s="8">
        <v>10</v>
      </c>
      <c r="B12" s="8" t="s">
        <v>89</v>
      </c>
      <c r="C12" s="8" t="s">
        <v>90</v>
      </c>
      <c r="D12" s="8" t="s">
        <v>9</v>
      </c>
      <c r="E12" s="9">
        <f>18*3</f>
        <v>54</v>
      </c>
      <c r="F12" s="8" t="s">
        <v>55</v>
      </c>
    </row>
    <row r="13" spans="1:6" x14ac:dyDescent="0.25">
      <c r="A13" s="8">
        <v>11</v>
      </c>
      <c r="B13" s="8" t="s">
        <v>89</v>
      </c>
      <c r="C13" s="8" t="s">
        <v>91</v>
      </c>
      <c r="D13" s="8" t="s">
        <v>9</v>
      </c>
      <c r="E13" s="9">
        <f>18*2</f>
        <v>36</v>
      </c>
      <c r="F13" s="8" t="s">
        <v>55</v>
      </c>
    </row>
    <row r="14" spans="1:6" x14ac:dyDescent="0.25">
      <c r="A14" s="8">
        <v>12</v>
      </c>
      <c r="B14" s="8" t="s">
        <v>93</v>
      </c>
      <c r="C14" s="8"/>
      <c r="D14" s="8" t="s">
        <v>94</v>
      </c>
      <c r="E14" s="8">
        <v>1</v>
      </c>
      <c r="F14" s="8"/>
    </row>
    <row r="15" spans="1:6" x14ac:dyDescent="0.25">
      <c r="A15" s="8">
        <v>13</v>
      </c>
      <c r="B15" s="8" t="s">
        <v>106</v>
      </c>
      <c r="C15" s="8" t="s">
        <v>108</v>
      </c>
      <c r="D15" s="8" t="s">
        <v>12</v>
      </c>
      <c r="E15" s="8">
        <v>1.5</v>
      </c>
      <c r="F15" s="8"/>
    </row>
    <row r="16" spans="1:6" x14ac:dyDescent="0.25">
      <c r="A16" s="8">
        <v>14</v>
      </c>
      <c r="B16" s="8" t="s">
        <v>107</v>
      </c>
      <c r="C16" s="8" t="s">
        <v>109</v>
      </c>
      <c r="D16" s="8" t="s">
        <v>9</v>
      </c>
      <c r="E16" s="8">
        <v>18</v>
      </c>
      <c r="F16" s="8" t="s">
        <v>13</v>
      </c>
    </row>
    <row r="17" spans="1:6" x14ac:dyDescent="0.25">
      <c r="A17" s="6"/>
      <c r="B17" s="6"/>
      <c r="C17" s="6"/>
      <c r="D17" s="6"/>
      <c r="E17" s="6"/>
    </row>
    <row r="18" spans="1:6" x14ac:dyDescent="0.25">
      <c r="A18" s="6"/>
      <c r="B18" s="6"/>
      <c r="C18" s="6"/>
      <c r="D18" s="6"/>
      <c r="E18" s="6"/>
    </row>
    <row r="20" spans="1:6" x14ac:dyDescent="0.25">
      <c r="A20" s="12" t="s">
        <v>114</v>
      </c>
      <c r="B20" s="12"/>
      <c r="C20" s="12"/>
      <c r="D20" s="12"/>
      <c r="E20" s="12"/>
      <c r="F20" s="12"/>
    </row>
    <row r="21" spans="1:6" x14ac:dyDescent="0.25">
      <c r="A21" s="8" t="s">
        <v>0</v>
      </c>
      <c r="B21" s="8" t="s">
        <v>1</v>
      </c>
      <c r="C21" s="8" t="s">
        <v>2</v>
      </c>
      <c r="D21" s="8" t="s">
        <v>3</v>
      </c>
      <c r="E21" s="8" t="s">
        <v>4</v>
      </c>
      <c r="F21" s="8" t="s">
        <v>5</v>
      </c>
    </row>
    <row r="22" spans="1:6" x14ac:dyDescent="0.25">
      <c r="A22" s="8">
        <v>1</v>
      </c>
      <c r="B22" s="8" t="s">
        <v>35</v>
      </c>
      <c r="C22" s="8"/>
      <c r="D22" s="8" t="s">
        <v>9</v>
      </c>
      <c r="E22" s="8">
        <v>3</v>
      </c>
      <c r="F22" s="8"/>
    </row>
    <row r="23" spans="1:6" ht="30" x14ac:dyDescent="0.25">
      <c r="A23" s="8">
        <v>2</v>
      </c>
      <c r="B23" s="8" t="s">
        <v>63</v>
      </c>
      <c r="C23" s="8" t="s">
        <v>26</v>
      </c>
      <c r="D23" s="8" t="s">
        <v>9</v>
      </c>
      <c r="E23" s="8">
        <v>9</v>
      </c>
      <c r="F23" s="10" t="s">
        <v>100</v>
      </c>
    </row>
    <row r="24" spans="1:6" x14ac:dyDescent="0.25">
      <c r="A24" s="8">
        <v>3</v>
      </c>
      <c r="B24" s="8" t="s">
        <v>96</v>
      </c>
      <c r="C24" s="8" t="s">
        <v>116</v>
      </c>
      <c r="D24" s="8" t="s">
        <v>9</v>
      </c>
      <c r="E24" s="8">
        <v>6</v>
      </c>
      <c r="F24" s="8" t="s">
        <v>13</v>
      </c>
    </row>
    <row r="25" spans="1:6" x14ac:dyDescent="0.25">
      <c r="A25" s="8">
        <v>4</v>
      </c>
      <c r="B25" s="8" t="s">
        <v>98</v>
      </c>
      <c r="C25" s="8" t="s">
        <v>111</v>
      </c>
      <c r="D25" s="8" t="s">
        <v>9</v>
      </c>
      <c r="E25" s="8">
        <v>2</v>
      </c>
      <c r="F25" s="8" t="s">
        <v>13</v>
      </c>
    </row>
    <row r="26" spans="1:6" x14ac:dyDescent="0.25">
      <c r="A26" s="8">
        <v>5</v>
      </c>
      <c r="B26" s="8" t="s">
        <v>11</v>
      </c>
      <c r="C26" s="8" t="s">
        <v>112</v>
      </c>
      <c r="D26" s="8" t="s">
        <v>9</v>
      </c>
      <c r="E26" s="9">
        <v>42</v>
      </c>
      <c r="F26" s="8" t="s">
        <v>13</v>
      </c>
    </row>
    <row r="27" spans="1:6" x14ac:dyDescent="0.25">
      <c r="A27" s="8">
        <v>6</v>
      </c>
      <c r="B27" s="8" t="s">
        <v>102</v>
      </c>
      <c r="C27" s="8" t="s">
        <v>74</v>
      </c>
      <c r="D27" s="8" t="s">
        <v>9</v>
      </c>
      <c r="E27" s="8">
        <v>9</v>
      </c>
      <c r="F27" s="8" t="s">
        <v>13</v>
      </c>
    </row>
    <row r="28" spans="1:6" x14ac:dyDescent="0.25">
      <c r="A28" s="8">
        <v>7</v>
      </c>
      <c r="B28" s="8" t="s">
        <v>103</v>
      </c>
      <c r="C28" s="8" t="s">
        <v>77</v>
      </c>
      <c r="D28" s="8" t="s">
        <v>10</v>
      </c>
      <c r="E28" s="8">
        <v>7</v>
      </c>
      <c r="F28" s="8" t="s">
        <v>76</v>
      </c>
    </row>
    <row r="29" spans="1:6" x14ac:dyDescent="0.25">
      <c r="A29" s="8">
        <v>8</v>
      </c>
      <c r="B29" s="8" t="s">
        <v>104</v>
      </c>
      <c r="C29" s="8" t="s">
        <v>79</v>
      </c>
      <c r="D29" s="8" t="s">
        <v>10</v>
      </c>
      <c r="E29" s="8">
        <f>7*3</f>
        <v>21</v>
      </c>
      <c r="F29" s="8" t="s">
        <v>76</v>
      </c>
    </row>
    <row r="30" spans="1:6" x14ac:dyDescent="0.25">
      <c r="A30" s="8">
        <v>9</v>
      </c>
      <c r="B30" s="8" t="s">
        <v>53</v>
      </c>
      <c r="C30" s="8" t="s">
        <v>118</v>
      </c>
      <c r="D30" s="8" t="s">
        <v>9</v>
      </c>
      <c r="E30" s="8">
        <v>1</v>
      </c>
      <c r="F30" s="8"/>
    </row>
    <row r="31" spans="1:6" x14ac:dyDescent="0.25">
      <c r="A31" s="8">
        <v>10</v>
      </c>
      <c r="B31" s="8" t="s">
        <v>89</v>
      </c>
      <c r="C31" s="8" t="s">
        <v>90</v>
      </c>
      <c r="D31" s="8" t="s">
        <v>9</v>
      </c>
      <c r="E31" s="9">
        <f>9*3</f>
        <v>27</v>
      </c>
      <c r="F31" s="8" t="s">
        <v>55</v>
      </c>
    </row>
    <row r="32" spans="1:6" x14ac:dyDescent="0.25">
      <c r="A32" s="8">
        <v>11</v>
      </c>
      <c r="B32" s="8" t="s">
        <v>89</v>
      </c>
      <c r="C32" s="8" t="s">
        <v>91</v>
      </c>
      <c r="D32" s="8" t="s">
        <v>9</v>
      </c>
      <c r="E32" s="9">
        <f>9*2</f>
        <v>18</v>
      </c>
      <c r="F32" s="8" t="s">
        <v>55</v>
      </c>
    </row>
    <row r="33" spans="1:6" x14ac:dyDescent="0.25">
      <c r="A33" s="8">
        <v>12</v>
      </c>
      <c r="B33" s="8" t="s">
        <v>93</v>
      </c>
      <c r="C33" s="8"/>
      <c r="D33" s="8" t="s">
        <v>94</v>
      </c>
      <c r="E33" s="8">
        <v>1</v>
      </c>
      <c r="F33" s="8"/>
    </row>
    <row r="34" spans="1:6" x14ac:dyDescent="0.25">
      <c r="A34" s="8">
        <v>13</v>
      </c>
      <c r="B34" s="8" t="s">
        <v>106</v>
      </c>
      <c r="C34" s="8" t="s">
        <v>108</v>
      </c>
      <c r="D34" s="8" t="s">
        <v>12</v>
      </c>
      <c r="E34" s="8">
        <v>1.8</v>
      </c>
      <c r="F34" s="8"/>
    </row>
    <row r="35" spans="1:6" x14ac:dyDescent="0.25">
      <c r="A35" s="8">
        <v>14</v>
      </c>
      <c r="B35" s="8" t="s">
        <v>107</v>
      </c>
      <c r="C35" s="8" t="s">
        <v>109</v>
      </c>
      <c r="D35" s="8" t="s">
        <v>9</v>
      </c>
      <c r="E35" s="8">
        <v>20</v>
      </c>
      <c r="F35" s="8" t="s">
        <v>13</v>
      </c>
    </row>
    <row r="36" spans="1:6" x14ac:dyDescent="0.25">
      <c r="A36" s="6"/>
      <c r="B36" s="6"/>
      <c r="C36" s="6"/>
      <c r="D36" s="6"/>
      <c r="E36" s="6"/>
      <c r="F36" s="6"/>
    </row>
    <row r="37" spans="1:6" x14ac:dyDescent="0.25">
      <c r="A37" s="6"/>
      <c r="B37" s="6"/>
      <c r="C37" s="6"/>
      <c r="D37" s="6"/>
      <c r="E37" s="6"/>
      <c r="F37" s="6"/>
    </row>
    <row r="38" spans="1:6" x14ac:dyDescent="0.25">
      <c r="A38" s="6"/>
      <c r="B38" s="6"/>
      <c r="C38" s="6"/>
      <c r="D38" s="6"/>
      <c r="E38" s="6"/>
      <c r="F38" s="6"/>
    </row>
    <row r="39" spans="1:6" x14ac:dyDescent="0.25">
      <c r="A39" s="6"/>
      <c r="B39" s="6"/>
      <c r="C39" s="6"/>
      <c r="D39" s="6"/>
      <c r="E39" s="6"/>
      <c r="F39" s="6"/>
    </row>
    <row r="40" spans="1:6" x14ac:dyDescent="0.25">
      <c r="A40" s="6"/>
      <c r="B40" s="6"/>
      <c r="C40" s="6"/>
      <c r="D40" s="6"/>
      <c r="E40" s="6"/>
      <c r="F40" s="6"/>
    </row>
  </sheetData>
  <mergeCells count="2">
    <mergeCell ref="A1:F1"/>
    <mergeCell ref="A20:F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0"/>
  <sheetViews>
    <sheetView zoomScale="130" zoomScaleNormal="130" workbookViewId="0">
      <selection activeCell="B21" sqref="B21"/>
    </sheetView>
  </sheetViews>
  <sheetFormatPr defaultRowHeight="15" x14ac:dyDescent="0.25"/>
  <cols>
    <col min="1" max="1" width="3.140625" bestFit="1" customWidth="1"/>
    <col min="2" max="2" width="26.7109375" bestFit="1" customWidth="1"/>
    <col min="3" max="3" width="19.7109375" bestFit="1" customWidth="1"/>
    <col min="4" max="4" width="8.85546875" bestFit="1" customWidth="1"/>
    <col min="5" max="5" width="5.85546875" bestFit="1" customWidth="1"/>
    <col min="6" max="6" width="50.140625" bestFit="1" customWidth="1"/>
  </cols>
  <sheetData>
    <row r="1" spans="1:6" x14ac:dyDescent="0.25">
      <c r="A1" s="12" t="s">
        <v>25</v>
      </c>
      <c r="B1" s="12"/>
      <c r="C1" s="12"/>
      <c r="D1" s="12"/>
      <c r="E1" s="12"/>
      <c r="F1" s="12"/>
    </row>
    <row r="2" spans="1:6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25">
      <c r="A3" s="12" t="s">
        <v>133</v>
      </c>
      <c r="B3" s="12"/>
      <c r="C3" s="12"/>
      <c r="D3" s="12"/>
      <c r="E3" s="12"/>
      <c r="F3" s="12"/>
    </row>
    <row r="4" spans="1:6" x14ac:dyDescent="0.25">
      <c r="A4" s="8">
        <v>1</v>
      </c>
      <c r="B4" s="8" t="s">
        <v>6</v>
      </c>
      <c r="C4" s="8" t="s">
        <v>7</v>
      </c>
      <c r="D4" s="8" t="s">
        <v>8</v>
      </c>
      <c r="E4" s="7">
        <f>0.085*2</f>
        <v>0.17</v>
      </c>
      <c r="F4" s="8" t="s">
        <v>119</v>
      </c>
    </row>
    <row r="5" spans="1:6" x14ac:dyDescent="0.25">
      <c r="A5" s="8">
        <v>2</v>
      </c>
      <c r="B5" s="8" t="s">
        <v>24</v>
      </c>
      <c r="C5" s="8" t="s">
        <v>120</v>
      </c>
      <c r="D5" s="8" t="s">
        <v>9</v>
      </c>
      <c r="E5" s="7">
        <v>4</v>
      </c>
      <c r="F5" s="8" t="s">
        <v>121</v>
      </c>
    </row>
    <row r="6" spans="1:6" x14ac:dyDescent="0.25">
      <c r="A6" s="8">
        <v>3</v>
      </c>
      <c r="B6" s="8" t="s">
        <v>11</v>
      </c>
      <c r="C6" s="8" t="s">
        <v>124</v>
      </c>
      <c r="D6" s="8" t="s">
        <v>9</v>
      </c>
      <c r="E6" s="7">
        <v>3</v>
      </c>
      <c r="F6" s="8" t="s">
        <v>23</v>
      </c>
    </row>
    <row r="7" spans="1:6" x14ac:dyDescent="0.25">
      <c r="A7" s="8">
        <v>4</v>
      </c>
      <c r="B7" s="8" t="s">
        <v>11</v>
      </c>
      <c r="C7" s="8" t="s">
        <v>123</v>
      </c>
      <c r="D7" s="8" t="s">
        <v>9</v>
      </c>
      <c r="E7" s="7">
        <v>2</v>
      </c>
      <c r="F7" s="8" t="s">
        <v>23</v>
      </c>
    </row>
    <row r="8" spans="1:6" x14ac:dyDescent="0.25">
      <c r="A8" s="8">
        <v>5</v>
      </c>
      <c r="B8" s="8" t="s">
        <v>22</v>
      </c>
      <c r="C8" s="8" t="s">
        <v>125</v>
      </c>
      <c r="D8" s="8" t="s">
        <v>9</v>
      </c>
      <c r="E8" s="7">
        <v>1</v>
      </c>
      <c r="F8" s="8"/>
    </row>
    <row r="9" spans="1:6" x14ac:dyDescent="0.25">
      <c r="A9" s="8">
        <v>6</v>
      </c>
      <c r="B9" s="8" t="s">
        <v>89</v>
      </c>
      <c r="C9" s="8" t="s">
        <v>148</v>
      </c>
      <c r="D9" s="8" t="s">
        <v>9</v>
      </c>
      <c r="E9" s="9">
        <v>12</v>
      </c>
      <c r="F9" s="8" t="s">
        <v>55</v>
      </c>
    </row>
    <row r="10" spans="1:6" x14ac:dyDescent="0.25">
      <c r="A10" s="8">
        <v>9</v>
      </c>
      <c r="B10" s="8" t="s">
        <v>134</v>
      </c>
      <c r="C10" s="8"/>
      <c r="D10" s="8"/>
      <c r="E10" s="7"/>
      <c r="F10" s="8"/>
    </row>
    <row r="11" spans="1:6" x14ac:dyDescent="0.25">
      <c r="A11" s="13" t="s">
        <v>142</v>
      </c>
      <c r="B11" s="13"/>
      <c r="C11" s="13"/>
      <c r="D11" s="13"/>
      <c r="E11" s="13"/>
      <c r="F11" s="13"/>
    </row>
    <row r="12" spans="1:6" x14ac:dyDescent="0.25">
      <c r="A12" s="8">
        <v>1</v>
      </c>
      <c r="B12" s="8" t="s">
        <v>143</v>
      </c>
      <c r="C12" s="8" t="s">
        <v>144</v>
      </c>
      <c r="D12" s="8" t="s">
        <v>9</v>
      </c>
      <c r="E12" s="7">
        <v>4</v>
      </c>
      <c r="F12" s="8" t="s">
        <v>145</v>
      </c>
    </row>
    <row r="13" spans="1:6" x14ac:dyDescent="0.25">
      <c r="A13" s="8">
        <v>2</v>
      </c>
      <c r="B13" s="8" t="s">
        <v>122</v>
      </c>
      <c r="C13" s="8" t="s">
        <v>146</v>
      </c>
      <c r="D13" s="8" t="s">
        <v>9</v>
      </c>
      <c r="E13" s="7">
        <v>2</v>
      </c>
      <c r="F13" s="8" t="s">
        <v>145</v>
      </c>
    </row>
    <row r="14" spans="1:6" ht="75" x14ac:dyDescent="0.25">
      <c r="A14" s="8">
        <v>3</v>
      </c>
      <c r="B14" s="8" t="s">
        <v>63</v>
      </c>
      <c r="C14" s="8" t="s">
        <v>26</v>
      </c>
      <c r="D14" s="8" t="s">
        <v>9</v>
      </c>
      <c r="E14" s="7">
        <v>4</v>
      </c>
      <c r="F14" s="10" t="s">
        <v>100</v>
      </c>
    </row>
    <row r="15" spans="1:6" x14ac:dyDescent="0.25">
      <c r="A15" s="8">
        <v>4</v>
      </c>
      <c r="B15" s="8" t="s">
        <v>11</v>
      </c>
      <c r="C15" s="8" t="s">
        <v>124</v>
      </c>
      <c r="D15" s="8" t="s">
        <v>9</v>
      </c>
      <c r="E15" s="7">
        <v>3</v>
      </c>
      <c r="F15" s="8" t="s">
        <v>23</v>
      </c>
    </row>
    <row r="16" spans="1:6" x14ac:dyDescent="0.25">
      <c r="A16" s="8">
        <v>5</v>
      </c>
      <c r="B16" s="8" t="s">
        <v>11</v>
      </c>
      <c r="C16" s="8" t="s">
        <v>123</v>
      </c>
      <c r="D16" s="8" t="s">
        <v>9</v>
      </c>
      <c r="E16" s="7">
        <v>2</v>
      </c>
      <c r="F16" s="8" t="s">
        <v>23</v>
      </c>
    </row>
    <row r="17" spans="1:6" x14ac:dyDescent="0.25">
      <c r="A17" s="8">
        <v>6</v>
      </c>
      <c r="B17" s="8" t="s">
        <v>22</v>
      </c>
      <c r="C17" s="8" t="s">
        <v>125</v>
      </c>
      <c r="D17" s="8" t="s">
        <v>9</v>
      </c>
      <c r="E17" s="7">
        <v>1</v>
      </c>
      <c r="F17" s="8"/>
    </row>
    <row r="18" spans="1:6" x14ac:dyDescent="0.25">
      <c r="A18" s="8">
        <v>7</v>
      </c>
      <c r="B18" s="8" t="s">
        <v>89</v>
      </c>
      <c r="C18" s="8" t="s">
        <v>147</v>
      </c>
      <c r="D18" s="8" t="s">
        <v>9</v>
      </c>
      <c r="E18" s="9">
        <v>16</v>
      </c>
      <c r="F18" s="8" t="s">
        <v>55</v>
      </c>
    </row>
    <row r="19" spans="1:6" x14ac:dyDescent="0.25">
      <c r="A19" s="8">
        <v>8</v>
      </c>
      <c r="B19" s="8" t="s">
        <v>89</v>
      </c>
      <c r="C19" s="8" t="s">
        <v>148</v>
      </c>
      <c r="D19" s="8" t="s">
        <v>9</v>
      </c>
      <c r="E19" s="9">
        <v>12</v>
      </c>
      <c r="F19" s="8" t="s">
        <v>55</v>
      </c>
    </row>
    <row r="20" spans="1:6" x14ac:dyDescent="0.25">
      <c r="A20" s="8">
        <v>9</v>
      </c>
      <c r="B20" s="8" t="s">
        <v>134</v>
      </c>
      <c r="C20" s="8"/>
      <c r="D20" s="8"/>
      <c r="E20" s="7"/>
      <c r="F20" s="8"/>
    </row>
  </sheetData>
  <mergeCells count="3">
    <mergeCell ref="A1:F1"/>
    <mergeCell ref="A3:F3"/>
    <mergeCell ref="A11:F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2"/>
  <sheetViews>
    <sheetView zoomScale="130" zoomScaleNormal="130" workbookViewId="0">
      <selection activeCell="H15" sqref="H15"/>
    </sheetView>
  </sheetViews>
  <sheetFormatPr defaultRowHeight="15" x14ac:dyDescent="0.25"/>
  <cols>
    <col min="1" max="1" width="3.140625" bestFit="1" customWidth="1"/>
    <col min="2" max="2" width="16.7109375" bestFit="1" customWidth="1"/>
    <col min="3" max="3" width="18.140625" bestFit="1" customWidth="1"/>
    <col min="4" max="4" width="8.85546875" bestFit="1" customWidth="1"/>
    <col min="5" max="5" width="7.85546875" bestFit="1" customWidth="1"/>
    <col min="6" max="6" width="50.7109375" bestFit="1" customWidth="1"/>
  </cols>
  <sheetData>
    <row r="1" spans="1:6" x14ac:dyDescent="0.25">
      <c r="A1" s="12" t="s">
        <v>126</v>
      </c>
      <c r="B1" s="12"/>
      <c r="C1" s="12"/>
      <c r="D1" s="12"/>
      <c r="E1" s="12"/>
      <c r="F1" s="12"/>
    </row>
    <row r="2" spans="1:6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25">
      <c r="A3" s="14" t="s">
        <v>127</v>
      </c>
      <c r="B3" s="15"/>
      <c r="C3" s="15"/>
      <c r="D3" s="15"/>
      <c r="E3" s="15"/>
      <c r="F3" s="16"/>
    </row>
    <row r="4" spans="1:6" x14ac:dyDescent="0.25">
      <c r="A4" s="8">
        <v>1</v>
      </c>
      <c r="B4" s="8" t="s">
        <v>11</v>
      </c>
      <c r="C4" s="8" t="s">
        <v>128</v>
      </c>
      <c r="D4" s="8" t="s">
        <v>9</v>
      </c>
      <c r="E4" s="7">
        <v>2</v>
      </c>
      <c r="F4" s="8" t="s">
        <v>23</v>
      </c>
    </row>
    <row r="5" spans="1:6" x14ac:dyDescent="0.25">
      <c r="A5" s="8">
        <v>2</v>
      </c>
      <c r="B5" s="8" t="s">
        <v>11</v>
      </c>
      <c r="C5" s="8" t="s">
        <v>129</v>
      </c>
      <c r="D5" s="8" t="s">
        <v>9</v>
      </c>
      <c r="E5" s="7">
        <v>1</v>
      </c>
      <c r="F5" s="8" t="s">
        <v>23</v>
      </c>
    </row>
    <row r="6" spans="1:6" x14ac:dyDescent="0.25">
      <c r="A6" s="8">
        <v>3</v>
      </c>
      <c r="B6" s="8" t="s">
        <v>89</v>
      </c>
      <c r="C6" s="8" t="s">
        <v>91</v>
      </c>
      <c r="D6" s="8" t="s">
        <v>9</v>
      </c>
      <c r="E6" s="9">
        <v>4</v>
      </c>
      <c r="F6" s="8" t="s">
        <v>55</v>
      </c>
    </row>
    <row r="7" spans="1:6" x14ac:dyDescent="0.25">
      <c r="A7" s="8">
        <v>4</v>
      </c>
      <c r="B7" s="8" t="s">
        <v>22</v>
      </c>
      <c r="C7" s="8" t="s">
        <v>130</v>
      </c>
      <c r="D7" s="8" t="s">
        <v>9</v>
      </c>
      <c r="E7" s="7">
        <v>1</v>
      </c>
      <c r="F7" s="8"/>
    </row>
    <row r="8" spans="1:6" x14ac:dyDescent="0.25">
      <c r="A8" s="8">
        <v>5</v>
      </c>
      <c r="B8" s="8" t="s">
        <v>132</v>
      </c>
      <c r="C8" s="8"/>
      <c r="D8" s="8" t="s">
        <v>94</v>
      </c>
      <c r="E8" s="9">
        <v>1</v>
      </c>
      <c r="F8" s="8" t="s">
        <v>55</v>
      </c>
    </row>
    <row r="9" spans="1:6" x14ac:dyDescent="0.25">
      <c r="A9" s="14" t="s">
        <v>149</v>
      </c>
      <c r="B9" s="15"/>
      <c r="C9" s="15"/>
      <c r="D9" s="15"/>
      <c r="E9" s="15"/>
      <c r="F9" s="16"/>
    </row>
    <row r="10" spans="1:6" x14ac:dyDescent="0.25">
      <c r="A10" s="8">
        <v>1</v>
      </c>
      <c r="B10" s="8" t="s">
        <v>11</v>
      </c>
      <c r="C10" s="8" t="s">
        <v>131</v>
      </c>
      <c r="D10" s="8" t="s">
        <v>9</v>
      </c>
      <c r="E10" s="7">
        <v>2</v>
      </c>
      <c r="F10" s="8" t="s">
        <v>23</v>
      </c>
    </row>
    <row r="11" spans="1:6" x14ac:dyDescent="0.25">
      <c r="A11" s="8">
        <v>2</v>
      </c>
      <c r="B11" s="8" t="s">
        <v>11</v>
      </c>
      <c r="C11" s="8" t="s">
        <v>129</v>
      </c>
      <c r="D11" s="8" t="s">
        <v>9</v>
      </c>
      <c r="E11" s="7">
        <v>1</v>
      </c>
      <c r="F11" s="8" t="s">
        <v>23</v>
      </c>
    </row>
    <row r="12" spans="1:6" x14ac:dyDescent="0.25">
      <c r="A12" s="8">
        <v>3</v>
      </c>
      <c r="B12" s="8" t="s">
        <v>132</v>
      </c>
      <c r="C12" s="8"/>
      <c r="D12" s="8" t="s">
        <v>94</v>
      </c>
      <c r="E12" s="11">
        <v>1</v>
      </c>
      <c r="F12" s="8" t="s">
        <v>55</v>
      </c>
    </row>
    <row r="13" spans="1:6" x14ac:dyDescent="0.25">
      <c r="A13" s="8">
        <v>4</v>
      </c>
      <c r="B13" s="8" t="s">
        <v>22</v>
      </c>
      <c r="C13" s="8" t="s">
        <v>130</v>
      </c>
      <c r="D13" s="8" t="s">
        <v>9</v>
      </c>
      <c r="E13" s="7">
        <v>1</v>
      </c>
      <c r="F13" s="8"/>
    </row>
    <row r="14" spans="1:6" x14ac:dyDescent="0.25">
      <c r="A14" s="8">
        <v>7</v>
      </c>
      <c r="B14" s="8" t="s">
        <v>155</v>
      </c>
      <c r="C14" s="1"/>
      <c r="D14" s="8" t="s">
        <v>8</v>
      </c>
      <c r="E14" s="7">
        <v>0.12570000000000001</v>
      </c>
      <c r="F14" s="8" t="s">
        <v>156</v>
      </c>
    </row>
    <row r="15" spans="1:6" x14ac:dyDescent="0.25">
      <c r="A15" s="14" t="s">
        <v>150</v>
      </c>
      <c r="B15" s="15"/>
      <c r="C15" s="15"/>
      <c r="D15" s="15"/>
      <c r="E15" s="15"/>
      <c r="F15" s="16"/>
    </row>
    <row r="16" spans="1:6" x14ac:dyDescent="0.25">
      <c r="A16" s="8">
        <v>1</v>
      </c>
      <c r="B16" s="8" t="s">
        <v>11</v>
      </c>
      <c r="C16" s="8" t="s">
        <v>151</v>
      </c>
      <c r="D16" s="8" t="s">
        <v>9</v>
      </c>
      <c r="E16" s="7">
        <v>2</v>
      </c>
      <c r="F16" s="8" t="s">
        <v>23</v>
      </c>
    </row>
    <row r="17" spans="1:6" x14ac:dyDescent="0.25">
      <c r="A17" s="8">
        <v>2</v>
      </c>
      <c r="B17" s="8" t="s">
        <v>11</v>
      </c>
      <c r="C17" s="8" t="s">
        <v>129</v>
      </c>
      <c r="D17" s="8" t="s">
        <v>9</v>
      </c>
      <c r="E17" s="7">
        <v>1</v>
      </c>
      <c r="F17" s="8" t="s">
        <v>23</v>
      </c>
    </row>
    <row r="18" spans="1:6" x14ac:dyDescent="0.25">
      <c r="A18" s="8">
        <v>3</v>
      </c>
      <c r="B18" s="8" t="s">
        <v>152</v>
      </c>
      <c r="C18" s="8" t="s">
        <v>153</v>
      </c>
      <c r="D18" s="8" t="s">
        <v>9</v>
      </c>
      <c r="E18" s="7">
        <v>1</v>
      </c>
      <c r="F18" s="8" t="s">
        <v>154</v>
      </c>
    </row>
    <row r="19" spans="1:6" x14ac:dyDescent="0.25">
      <c r="A19" s="8">
        <v>4</v>
      </c>
      <c r="B19" s="8" t="s">
        <v>89</v>
      </c>
      <c r="C19" s="8" t="s">
        <v>91</v>
      </c>
      <c r="D19" s="8" t="s">
        <v>9</v>
      </c>
      <c r="E19" s="9">
        <v>2</v>
      </c>
      <c r="F19" s="8" t="s">
        <v>55</v>
      </c>
    </row>
    <row r="20" spans="1:6" x14ac:dyDescent="0.25">
      <c r="A20" s="8">
        <v>5</v>
      </c>
      <c r="B20" s="8" t="s">
        <v>132</v>
      </c>
      <c r="C20" s="8"/>
      <c r="D20" s="8" t="s">
        <v>94</v>
      </c>
      <c r="E20" s="11">
        <v>1</v>
      </c>
      <c r="F20" s="8" t="s">
        <v>55</v>
      </c>
    </row>
    <row r="21" spans="1:6" x14ac:dyDescent="0.25">
      <c r="A21" s="8">
        <v>6</v>
      </c>
      <c r="B21" s="8" t="s">
        <v>22</v>
      </c>
      <c r="C21" s="8" t="s">
        <v>130</v>
      </c>
      <c r="D21" s="8" t="s">
        <v>9</v>
      </c>
      <c r="E21" s="7">
        <v>1</v>
      </c>
      <c r="F21" s="8"/>
    </row>
    <row r="22" spans="1:6" x14ac:dyDescent="0.25">
      <c r="A22" s="8">
        <v>7</v>
      </c>
      <c r="B22" s="8" t="s">
        <v>155</v>
      </c>
      <c r="C22" s="1"/>
      <c r="D22" s="8" t="s">
        <v>8</v>
      </c>
      <c r="E22" s="7">
        <v>7.0699999999999999E-2</v>
      </c>
      <c r="F22" s="8" t="s">
        <v>156</v>
      </c>
    </row>
  </sheetData>
  <mergeCells count="4">
    <mergeCell ref="A1:F1"/>
    <mergeCell ref="A9:F9"/>
    <mergeCell ref="A3:F3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Kululoend</vt:lpstr>
      <vt:lpstr>J02 Laudtee</vt:lpstr>
      <vt:lpstr>J03 Laudtee laiendus</vt:lpstr>
      <vt:lpstr>J04 Pontoonsild</vt:lpstr>
      <vt:lpstr>J05 Sillad 5 m</vt:lpstr>
      <vt:lpstr>J06 Sillad 7m </vt:lpstr>
      <vt:lpstr>J07 Suur infotahvel</vt:lpstr>
      <vt:lpstr>J08 Väike infotahvel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Tanel Breede</dc:creator>
  <cp:lastModifiedBy>Sulev Nurme</cp:lastModifiedBy>
  <dcterms:created xsi:type="dcterms:W3CDTF">2021-03-25T08:43:28Z</dcterms:created>
  <dcterms:modified xsi:type="dcterms:W3CDTF">2022-12-29T10:36:47Z</dcterms:modified>
</cp:coreProperties>
</file>